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Efimov\Desktop\Новая папка\"/>
    </mc:Choice>
  </mc:AlternateContent>
  <bookViews>
    <workbookView xWindow="0" yWindow="120" windowWidth="19410" windowHeight="10890" tabRatio="999" activeTab="10"/>
  </bookViews>
  <sheets>
    <sheet name="Тит" sheetId="1" r:id="rId1"/>
    <sheet name="Содерж." sheetId="3" r:id="rId2"/>
    <sheet name="Общ.харак" sheetId="4" r:id="rId3"/>
    <sheet name="Структура" sheetId="5" r:id="rId4"/>
    <sheet name="Р1" sheetId="18" r:id="rId5"/>
    <sheet name="Р2" sheetId="20" r:id="rId6"/>
    <sheet name="Усл.р" sheetId="7" r:id="rId7"/>
    <sheet name="Лит" sheetId="8" r:id="rId8"/>
    <sheet name="Контр" sheetId="9" r:id="rId9"/>
    <sheet name="КТП Т1" sheetId="13" r:id="rId10"/>
    <sheet name="КТП Р1" sheetId="12" r:id="rId11"/>
    <sheet name="КТП Т2" sheetId="23" r:id="rId12"/>
    <sheet name="КТП Р2" sheetId="24" r:id="rId13"/>
    <sheet name="Аннот" sheetId="17" r:id="rId14"/>
  </sheets>
  <externalReferences>
    <externalReference r:id="rId15"/>
    <externalReference r:id="rId1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7" l="1"/>
  <c r="C29" i="17"/>
  <c r="C28" i="17"/>
  <c r="C27" i="17"/>
  <c r="C26" i="17"/>
  <c r="C25" i="17"/>
  <c r="C24" i="17"/>
  <c r="C23" i="17"/>
  <c r="C55" i="24"/>
  <c r="C54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C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E41" i="23"/>
  <c r="N21" i="23"/>
  <c r="A16" i="23"/>
  <c r="S14" i="23"/>
  <c r="R14" i="23"/>
  <c r="Q14" i="23"/>
  <c r="P14" i="23"/>
  <c r="O14" i="23"/>
  <c r="N14" i="23"/>
  <c r="M14" i="23"/>
  <c r="S13" i="23"/>
  <c r="R13" i="23"/>
  <c r="Q13" i="23"/>
  <c r="P13" i="23"/>
  <c r="N13" i="23"/>
  <c r="M13" i="23"/>
  <c r="S12" i="23"/>
  <c r="Q12" i="23"/>
  <c r="P12" i="23"/>
  <c r="M12" i="23"/>
  <c r="A12" i="23"/>
  <c r="C69" i="12"/>
  <c r="C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E42" i="13"/>
  <c r="N21" i="13"/>
  <c r="A15" i="13"/>
  <c r="R14" i="13"/>
  <c r="Q14" i="13"/>
  <c r="P14" i="13"/>
  <c r="O14" i="13"/>
  <c r="N14" i="13"/>
  <c r="M14" i="13"/>
  <c r="A12" i="13"/>
  <c r="R11" i="13"/>
  <c r="Q11" i="13"/>
  <c r="P11" i="13"/>
  <c r="N11" i="13"/>
  <c r="M11" i="13"/>
  <c r="D66" i="20"/>
  <c r="D3" i="20"/>
  <c r="D2" i="20"/>
  <c r="D5" i="18"/>
  <c r="D4" i="18"/>
  <c r="N18" i="5"/>
  <c r="M18" i="5"/>
  <c r="L18" i="5"/>
  <c r="K18" i="5"/>
  <c r="J18" i="5"/>
  <c r="I18" i="5"/>
  <c r="H18" i="5"/>
  <c r="G18" i="5"/>
  <c r="F18" i="5"/>
  <c r="E18" i="5"/>
  <c r="D18" i="5"/>
  <c r="C18" i="5"/>
  <c r="C17" i="5"/>
  <c r="L15" i="5"/>
  <c r="D15" i="5"/>
  <c r="C15" i="5"/>
  <c r="D14" i="5"/>
  <c r="C14" i="5"/>
  <c r="H12" i="5"/>
  <c r="G12" i="5"/>
  <c r="F12" i="5"/>
  <c r="E12" i="5"/>
  <c r="D12" i="5"/>
  <c r="C12" i="5"/>
  <c r="H10" i="5"/>
  <c r="F10" i="5"/>
  <c r="E10" i="5"/>
  <c r="D10" i="5"/>
  <c r="C10" i="5"/>
  <c r="I61" i="4"/>
  <c r="I58" i="4"/>
  <c r="I56" i="4"/>
  <c r="I55" i="4"/>
  <c r="I54" i="4"/>
  <c r="I52" i="4"/>
  <c r="I51" i="4"/>
  <c r="I50" i="4"/>
  <c r="I48" i="4"/>
  <c r="I47" i="4"/>
  <c r="U28" i="1"/>
  <c r="L13" i="1"/>
</calcChain>
</file>

<file path=xl/sharedStrings.xml><?xml version="1.0" encoding="utf-8"?>
<sst xmlns="http://schemas.openxmlformats.org/spreadsheetml/2006/main" count="908" uniqueCount="457">
  <si>
    <t>МИНИСТЕРСТВО ОБРАЗОВАНИЯ МОСКОВСКОЙ ОБЛАСТИ</t>
  </si>
  <si>
    <t xml:space="preserve">государственное бюджетное профессиональное </t>
  </si>
  <si>
    <t>образовательное учреждение Московской области</t>
  </si>
  <si>
    <t xml:space="preserve">«Шатурский энергетический техникум»
</t>
  </si>
  <si>
    <t>(ГБПОУ МО «ШЭТ»)</t>
  </si>
  <si>
    <t>УТВЕРЖДАЮ</t>
  </si>
  <si>
    <t>«</t>
  </si>
  <si>
    <t>»</t>
  </si>
  <si>
    <t>РАБОЧАЯ ПРОГРАММА</t>
  </si>
  <si>
    <t>для специальности</t>
  </si>
  <si>
    <t>13.02.06 Релейная защита и автоматизация электроэнергетических систем</t>
  </si>
  <si>
    <t>г. Шатура</t>
  </si>
  <si>
    <t>ОДОБРЕНО</t>
  </si>
  <si>
    <t xml:space="preserve">цикловой комиссией преподавателей специальности </t>
  </si>
  <si>
    <t>Релейная защита и автоматизация электроэнергетических систем</t>
  </si>
  <si>
    <t xml:space="preserve">Председатель ЦК </t>
  </si>
  <si>
    <t>от</t>
  </si>
  <si>
    <t>М.А. Сафронов</t>
  </si>
  <si>
    <t>Протокол   №</t>
  </si>
  <si>
    <t>СОДЕРЖАНИЕ</t>
  </si>
  <si>
    <t>1.</t>
  </si>
  <si>
    <t>2.</t>
  </si>
  <si>
    <t>3.</t>
  </si>
  <si>
    <t>4.</t>
  </si>
  <si>
    <t>стр.</t>
  </si>
  <si>
    <t xml:space="preserve">ОБЩАЯ ХАРАКТЕРИСТИКА РАБОЧЕЙ </t>
  </si>
  <si>
    <t xml:space="preserve">СТРУКТУРА И СОДЕРЖАНИЕ РАБОЧЕЙ </t>
  </si>
  <si>
    <t>УСЛОВИЯ РЕАЛИЗАЦИИ РАБОЧЕЙ</t>
  </si>
  <si>
    <t>Код</t>
  </si>
  <si>
    <t>ОК 1-11</t>
  </si>
  <si>
    <t>в том числе:</t>
  </si>
  <si>
    <t>Объем часов</t>
  </si>
  <si>
    <t>5.</t>
  </si>
  <si>
    <t>Практические работы</t>
  </si>
  <si>
    <t>Консультации</t>
  </si>
  <si>
    <t>Всего</t>
  </si>
  <si>
    <t xml:space="preserve">3. УСЛОВИЯ РЕАЛИЗАЦИИ ПРОГРАММЫ УЧЕБНОЙ ДИСЦИПЛИНЫ
</t>
  </si>
  <si>
    <t>3.1. Требования к минимальному материально-техническому обеспечению</t>
  </si>
  <si>
    <t>Оборудование:</t>
  </si>
  <si>
    <t>Наглядные пособия: демонстрационные плакаты, раздаточный материал.</t>
  </si>
  <si>
    <t>Комплект учебно-методической документации;</t>
  </si>
  <si>
    <t>Рабочие места по количеству обучающихся (столы, стулья на одну группу);</t>
  </si>
  <si>
    <t>Лицензионная ОС (Windows 10)</t>
  </si>
  <si>
    <t>MSOffice</t>
  </si>
  <si>
    <t xml:space="preserve">  3.2. Информационное обеспечение обучения</t>
  </si>
  <si>
    <t>Перечень рекомендуемых учебных изданий, интернет-ресурсов, дополнительной литературы</t>
  </si>
  <si>
    <t>Основные источники:</t>
  </si>
  <si>
    <t>Дополнительные источники:</t>
  </si>
  <si>
    <t>Интернет-ресурсы:</t>
  </si>
  <si>
    <t>Рабочее место преподавателя (стол, стул, компьбтер, тумбочка, шкафы);</t>
  </si>
  <si>
    <t>Усилитель, звуковые колонки;</t>
  </si>
  <si>
    <t>Интерактивная доска Screen Media;</t>
  </si>
  <si>
    <t>КАЛЕНДАРНО-ТЕМАТИЧЕСКИЙ ПЛАН</t>
  </si>
  <si>
    <t>Преподаватель:</t>
  </si>
  <si>
    <t>Коды формируемых компетенций:</t>
  </si>
  <si>
    <t>Сафронов М.А.</t>
  </si>
  <si>
    <t>Объем учебной дисциплины и виды учебной работы</t>
  </si>
  <si>
    <t>Курс</t>
  </si>
  <si>
    <t>Семестр</t>
  </si>
  <si>
    <t>Учебная нагрузка обучающихся (часов)</t>
  </si>
  <si>
    <t>Максимальная учебная нагрузка</t>
  </si>
  <si>
    <t>Самостоятельная работа</t>
  </si>
  <si>
    <t>Всего часов</t>
  </si>
  <si>
    <t>Теоритические занятия</t>
  </si>
  <si>
    <t>Лабораторные работы</t>
  </si>
  <si>
    <t>Курсовая  работа</t>
  </si>
  <si>
    <t>Методист</t>
  </si>
  <si>
    <t>Период реализации ОПОП:</t>
  </si>
  <si>
    <t xml:space="preserve">Период реализации ОПОП: </t>
  </si>
  <si>
    <t>Протокол</t>
  </si>
  <si>
    <t>№</t>
  </si>
  <si>
    <t>№ занятия</t>
  </si>
  <si>
    <t>Наименование разделов, тем, занятий</t>
  </si>
  <si>
    <t>Материалы обеспечивающие занятие</t>
  </si>
  <si>
    <t>Задания для самостоятельной работы</t>
  </si>
  <si>
    <t>Кол-во часов</t>
  </si>
  <si>
    <t>Формы и методы контроля учебной нагрузки</t>
  </si>
  <si>
    <t>Вид занятия</t>
  </si>
  <si>
    <t>Комбинированное</t>
  </si>
  <si>
    <t>Лабораторная работа</t>
  </si>
  <si>
    <t>Практическая работа</t>
  </si>
  <si>
    <t>Аудиторная нагрузка</t>
  </si>
  <si>
    <t>Методическое пособие.</t>
  </si>
  <si>
    <t>Отчет и защита работы.</t>
  </si>
  <si>
    <t>Отчет о работе.</t>
  </si>
  <si>
    <t>Текущий контроль.</t>
  </si>
  <si>
    <t>Работа с учкбником</t>
  </si>
  <si>
    <t>Подготовка к ЛР .</t>
  </si>
  <si>
    <t>Подготовка к ПР .</t>
  </si>
  <si>
    <t>Содержание обучения по учебной дисциплине</t>
  </si>
  <si>
    <t>по специальности</t>
  </si>
  <si>
    <t>ПРОФЕССИОНАЛЬНОГО МОДУЛЯ</t>
  </si>
  <si>
    <t>ПРОГРАММЫ ПРОФЕССИОНАЛЬНОГО МОДУЛЯ</t>
  </si>
  <si>
    <t>КОНТРОЛЬ И ОЦЕНКА РЕЗУЛЬТАТОВ ОСВОЕНИЯ</t>
  </si>
  <si>
    <t xml:space="preserve"> (ВИДА ПРОФЕССИОНАЛЬНОЙ ДЕЯТЕЛЬНОСТИ)</t>
  </si>
  <si>
    <t>1. ОБЩАЯ ХАРАКТЕРИСТИКА РАБОЧЕЙ ПРОГРАММЫ</t>
  </si>
  <si>
    <t>1.1. Цель и планируемые результаты освоения профессионального модуля</t>
  </si>
  <si>
    <t>1.1.1. Перечень общих компетенций</t>
  </si>
  <si>
    <t xml:space="preserve">1.1.2. Перечень профессиональных компетенций </t>
  </si>
  <si>
    <t xml:space="preserve">1.1.3. В результате освоения профессионального модуля студент должен:
баты
</t>
  </si>
  <si>
    <t>1.2 Количество часов, отводимое на освоение профессионального модуля</t>
  </si>
  <si>
    <t>Наименование общих компетенций</t>
  </si>
  <si>
    <t>Выбирать способы решения задач профессиональной деятельности, применительно к различным контекстам</t>
  </si>
  <si>
    <t>Осуществлять поиск, анализ и интерпретацию информации, необходимой для выполнения задач профессиональной деятельности</t>
  </si>
  <si>
    <t>Планировать и реализовывать собственное профессиональное и личностное развитие</t>
  </si>
  <si>
    <t>Работать в коллективе и команде, эффективно взаимодействовать с коллегами, руководством, клиентами</t>
  </si>
  <si>
    <t>Осуществлять устную и письменную коммуникацию на государственном языке с учётом особенностей социального и культурного контекста</t>
  </si>
  <si>
    <t>Проявлять гражданско-патриотическую позицию, демонстрировать осознанное поведение на основе традиционных общечеловеческих ценностей</t>
  </si>
  <si>
    <t>Содействовать сохранению окружающей среды, ресурсосбережению, эффективно действовать в чрезвычайных ситуациях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</si>
  <si>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</si>
  <si>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Использовать информационные технологии в профессиональной деятельности</t>
  </si>
  <si>
    <t>Пользоваться профессиональной документацией на государственном и иностранном языках</t>
  </si>
  <si>
    <t>Использовать знания по финансовой грамотности, планировать предпринимательскую деятельность в профессиональной сфере</t>
  </si>
  <si>
    <t>ОК 01</t>
  </si>
  <si>
    <t>ОК 02</t>
  </si>
  <si>
    <t>ОК 03</t>
  </si>
  <si>
    <t>ОК 04</t>
  </si>
  <si>
    <t>ОК 05</t>
  </si>
  <si>
    <t>ОК 06</t>
  </si>
  <si>
    <t>ОК 07</t>
  </si>
  <si>
    <t>ОК 08</t>
  </si>
  <si>
    <t>ОК 09</t>
  </si>
  <si>
    <t>ОК 10</t>
  </si>
  <si>
    <t>ОК 11</t>
  </si>
  <si>
    <t>Наименование видов деятельности и профессиональных компетенций</t>
  </si>
  <si>
    <t>Уметь:</t>
  </si>
  <si>
    <t>Знать:</t>
  </si>
  <si>
    <t>Производственная практика</t>
  </si>
  <si>
    <t>Учебная практика</t>
  </si>
  <si>
    <t>Промежуточная аттестация</t>
  </si>
  <si>
    <t>Экзамен по модулю</t>
  </si>
  <si>
    <t>Всего:</t>
  </si>
  <si>
    <t>2. СТРУКТУРА И СОДЕРЖАНИЕ ПРОФЕССИОНАЛЬНОГО МОДУЛЯ</t>
  </si>
  <si>
    <t>2.1. Тематический план профессионального модуля</t>
  </si>
  <si>
    <t>Коды</t>
  </si>
  <si>
    <t>профессиональных компетенций</t>
  </si>
  <si>
    <t>Наименования разделов</t>
  </si>
  <si>
    <t>профессионального модуля</t>
  </si>
  <si>
    <t>Суммарный объем нагрузки, час</t>
  </si>
  <si>
    <t>Объем профессионального модуля, ак. час</t>
  </si>
  <si>
    <t>Работа обучающихся во взаимодействии с преподавателем</t>
  </si>
  <si>
    <t>Обучение по МДК</t>
  </si>
  <si>
    <t>Практики</t>
  </si>
  <si>
    <t>В том числе</t>
  </si>
  <si>
    <t>Учебная</t>
  </si>
  <si>
    <t>ПК 1,3</t>
  </si>
  <si>
    <t>ПК 1</t>
  </si>
  <si>
    <t>ПК 1- 4</t>
  </si>
  <si>
    <r>
      <t>Производственная практика (по профилю специальности)</t>
    </r>
    <r>
      <rPr>
        <sz val="10"/>
        <color rgb="FF000000"/>
        <rFont val="Times New Roman"/>
        <family val="1"/>
        <charset val="204"/>
      </rPr>
      <t>, часов</t>
    </r>
  </si>
  <si>
    <t>Практических занятий</t>
  </si>
  <si>
    <t>Лабораторных занятий</t>
  </si>
  <si>
    <t>Курсовой проект</t>
  </si>
  <si>
    <t>Производственная</t>
  </si>
  <si>
    <t>Содержание учебного материала, лабораторные работы и практические занятия, самостоятельная работа обучающихся, курсовой проект.</t>
  </si>
  <si>
    <t>Содержание</t>
  </si>
  <si>
    <t>6.</t>
  </si>
  <si>
    <t>7.</t>
  </si>
  <si>
    <t>8.</t>
  </si>
  <si>
    <t>9.</t>
  </si>
  <si>
    <t>10.</t>
  </si>
  <si>
    <t>11.</t>
  </si>
  <si>
    <t>12.</t>
  </si>
  <si>
    <t>Виды работ:</t>
  </si>
  <si>
    <t>2.2. Содержание обучения по профессиональному модулю</t>
  </si>
  <si>
    <t>Практические занятия</t>
  </si>
  <si>
    <t>13.</t>
  </si>
  <si>
    <t xml:space="preserve">«ПМ.02 Диагностика и ремонт устройств защиты, автоматики, средств </t>
  </si>
  <si>
    <t>измерения и систем сигнализации»</t>
  </si>
  <si>
    <t>Диагностика и ремонт устройств защиты, автоматики, средств измерения и систем сигнализации</t>
  </si>
  <si>
    <t>Определять причины неисправностей и отказов устройств релейной защиты, автоматики, средств измерений и систем сигнализации</t>
  </si>
  <si>
    <t>ВД 2</t>
  </si>
  <si>
    <t>ПК 2.1.</t>
  </si>
  <si>
    <t>ПК 2.2.</t>
  </si>
  <si>
    <t>ПК 2.3.</t>
  </si>
  <si>
    <t>Планировать работы по ремонту устройств релейной защиты, автоматики, средств измерений и систем сигнализации</t>
  </si>
  <si>
    <t>Проводить ремонтные работы и контролировать их качество</t>
  </si>
  <si>
    <t xml:space="preserve">       В результате изучения профессионального модуля студент должен освоить основной вид деятельности Диагностика и ремонт устройств защиты, автоматики, средств измерения и систем сигнализации и соответствующие ему общие компетенции, и профессиональные компетенции:</t>
  </si>
  <si>
    <t>Иметь практический опыт:</t>
  </si>
  <si>
    <t>выявления неисправностей и отказов по результатам проверки; составления программ по ремонту.</t>
  </si>
  <si>
    <t xml:space="preserve">выявлять причины неисправностей в работе устройств релейной защиты, автоматики, средств измерений и систем сигнализации; проводить анализ полученных данных; определять возможность устранения дефектов и восстановления обслуживаемого оборудования; 
составлять планы ремонтов, программы проведения ремонтов; 
выполнять ремонтные работы, проводить опробование и оценивать качество ремонта эксплуатируемого оборудования.
</t>
  </si>
  <si>
    <t xml:space="preserve">виды и причины неисправностей, отказов; 
методы и средства технического диагностирования; 
способы проведения диагностики;
виды, объем, сроки проведения ремонтов; 
правила проведения ремонтных работ.
</t>
  </si>
  <si>
    <t xml:space="preserve">Раздел 1. Диагностика электронных устройств релейной защиты и автоматики (РЗА)
</t>
  </si>
  <si>
    <t>Раздел 2.Техническая диагностика и ремонт устройств релейной защиты, автоматики, средств измерения и систем сигнализации</t>
  </si>
  <si>
    <t>Наименование разделов профессионального модуля (ПМ), междисциплинарных курсов (МДК) и тем</t>
  </si>
  <si>
    <t>Раздел ПМ 1. Диагностика электронных устройств релейной защиты и автоматики (РЗА)</t>
  </si>
  <si>
    <t xml:space="preserve">МДК 02.01 Техническая диагностика и ремонт устройств релейной защиты, автоматики, средств измерения и систем </t>
  </si>
  <si>
    <t>Тема 1.1. Органы и узлы устройств РЗА на микроэлектронной элементной базе.</t>
  </si>
  <si>
    <t>Нелинейные преобразователи сигналов. Выпрямители, фильтры.</t>
  </si>
  <si>
    <t>Операционные усилители (ОУ). Схемы включения: инвертирующий ОУ, неинвертирующий ОУ, дифференциальный ОУ, интегрирующий ОУ.</t>
  </si>
  <si>
    <t>Функциональные элементы, выполняемые на ОУ: сумматоры напряжения, компараторы, пороговые элементы.</t>
  </si>
  <si>
    <t>Мультивибраторы: принцип работы, функциональная схема, временная диаграмма, параметры, примеры использования, микросхемное исполнение.</t>
  </si>
  <si>
    <t>Полосовые фильтры высокой и низкой частот. Активные фильтры на ОУ.</t>
  </si>
  <si>
    <t>Фильтры симметричных составляющих в УРЗ.</t>
  </si>
  <si>
    <t>Фильтры реле РНФ-1М, РТФ-1.</t>
  </si>
  <si>
    <t>Аналого-цифровые преобразователи (АЦП). Виды АЦП. Функциональная схема. Параметры.</t>
  </si>
  <si>
    <t>Цифро-аналоговые преобразователи. Функциональная схема. Параметры.</t>
  </si>
  <si>
    <t>Линейные преобразователи сигналов. Преобразователи тока и напряженя.</t>
  </si>
  <si>
    <t>Обобщенная функциональная схема измерительного органа на полупроводниках.</t>
  </si>
  <si>
    <t>Измерительные органы, реагирующие на одну электрическую величину – ток, напряжение на ИМС.</t>
  </si>
  <si>
    <t>Измерительный орган на ИМС реагирующий на среднее значение тока или напряжения.</t>
  </si>
  <si>
    <t>Схемы сравнения фаз двух электрических величин.</t>
  </si>
  <si>
    <t>Измерительный орган на ИМС, построенный на времяимпульсном принципе сравнения</t>
  </si>
  <si>
    <t>Измерительные органы с двумя входными величинами на ИМС.</t>
  </si>
  <si>
    <t>Фазосравнивающая схема в реле направлении мощности РМ-11.</t>
  </si>
  <si>
    <t>Реле сопротивления. Характеристики срабатывания. Принцип работы.</t>
  </si>
  <si>
    <t>Полупроводниковое реле сопротивления в комплекте типа ДЗ-2.</t>
  </si>
  <si>
    <t>Реле сопротивления на сравнении фаз двух электрических величин.</t>
  </si>
  <si>
    <t>Схемы основных функциональных элементов реле сопротивления.</t>
  </si>
  <si>
    <t>Микропроцессорные защиты.</t>
  </si>
  <si>
    <t>Структура цифровой подстанции</t>
  </si>
  <si>
    <t>Изучение функциональной схемы микропроцессорного терминала ЭКРА БЭ2502.</t>
  </si>
  <si>
    <t>Настройка и эксплуатация микропроцессорного терминала ЭКРА БЭ2502.</t>
  </si>
  <si>
    <t xml:space="preserve">Тема 1.3. Микропроцессорные устройства релейной защиты.
</t>
  </si>
  <si>
    <t>Тема 1.2. Диагностика устройств РЗА на полупроводниковой элементной базе.</t>
  </si>
  <si>
    <t>Работа реле тока и напряжения в режиме слежения и в режиме срабатывания.</t>
  </si>
  <si>
    <t>Схема сравнения времени совпадения со временем несовпадения. Временные диаграммы.</t>
  </si>
  <si>
    <t>Раздел ПМ 2. Техническая диагностика и ремонт устройств релейной защиты, автоматики, средств измерения и систем сигнализации</t>
  </si>
  <si>
    <t>МДК 02.01 Техническая диагностика и ремонт устройств релейной защиты, автоматики, средств измерения и систем сигнализации</t>
  </si>
  <si>
    <t>Тема 2.1. Диагностирование систем релейной защиты и автоматики электроустановок, средств измерений</t>
  </si>
  <si>
    <t>Техническое диагностирование систем релейной защиты и автоматики</t>
  </si>
  <si>
    <t>Функциональное диагностирование систем релейной защиты и автоматики</t>
  </si>
  <si>
    <t>Принципы тестового диагностирования систем релейной защиты</t>
  </si>
  <si>
    <t>Способы тестового диагностирования систем релейной защиты</t>
  </si>
  <si>
    <t>Самодиагностика микропроцессорных устройств релейной защиты и автоматики</t>
  </si>
  <si>
    <t xml:space="preserve">Тема 2.2. Ремонт устройств релейной защиты, автоматики, средств измерения и систем сигнализации </t>
  </si>
  <si>
    <t>Организация ремонта устройств релейной защиты и автоматики</t>
  </si>
  <si>
    <t>Основы технологии ремонта устройств релейной защиты и автоматики</t>
  </si>
  <si>
    <t>Ремонт механической части аппаратов релейной защиты и автоматики</t>
  </si>
  <si>
    <t>Ремонт аппаратуры вторичной коммутации</t>
  </si>
  <si>
    <t>Ремонт электрической части аппаратов релейной защиты и автоматики</t>
  </si>
  <si>
    <t>Сборочные работы</t>
  </si>
  <si>
    <t>Составление документации в процессе производства ремонтных работ</t>
  </si>
  <si>
    <t>Выходной контроль и испытание аппаратов релейной защиты и автоматики</t>
  </si>
  <si>
    <t>Основные требования к системам диагностирования</t>
  </si>
  <si>
    <t>Приборы и устройства для проверки и испытания реле</t>
  </si>
  <si>
    <t>Производственная практика (по профилю специальности) итоговая по модулю</t>
  </si>
  <si>
    <t>Виды работ</t>
  </si>
  <si>
    <t>1. Выявление неисправностей и отказов по результатам проверки</t>
  </si>
  <si>
    <t>2. Участие в проведении ремонта устройств релейной защиты, автоматики, средств измерения и систем сигнализации</t>
  </si>
  <si>
    <t>3.Участие в опробовании устройств релейной защиты после ремонта и оценка качества проведенного ремонта</t>
  </si>
  <si>
    <t>Сборка, разборка электромеханических реле</t>
  </si>
  <si>
    <t xml:space="preserve">Диагностика электромеханических реле </t>
  </si>
  <si>
    <t>Диагностика микропроцессорных защит</t>
  </si>
  <si>
    <t>Дифференцированный зачет по учебной практике</t>
  </si>
  <si>
    <t>Дифференцированный зачет по МДК 02.01 и производстакнной практике (комплексный)</t>
  </si>
  <si>
    <t>1. Кабинет «Релейной защиты и автоматики»</t>
  </si>
  <si>
    <t>Методические указания по выполнению практических и лабораторных работ.</t>
  </si>
  <si>
    <t>Техническая и оперативная документация по эксплуатации электрооборудования.</t>
  </si>
  <si>
    <t>Программное обеспечение:</t>
  </si>
  <si>
    <t>2. Лаборатория «Ремонта устройств релейной защиты, автоматики, средств измерения и систем сигнализации»:</t>
  </si>
  <si>
    <t>3. Мастерская электромонтажная:</t>
  </si>
  <si>
    <t>Стенд НТЦ-02.05 ПС «Электроника»;</t>
  </si>
  <si>
    <t>Стенд НТЦ-02.58 ПС «Основы цифровой электроники и микропроцессорной техники»;</t>
  </si>
  <si>
    <t xml:space="preserve">3. </t>
  </si>
  <si>
    <t xml:space="preserve">Комплект учебно-методической документации; </t>
  </si>
  <si>
    <t>Стенд ТРЗиА-СК "Терминал релейной защиты и автоматики";</t>
  </si>
  <si>
    <t>Стенд РЗ-СК "Релейная защита";</t>
  </si>
  <si>
    <t xml:space="preserve">7. </t>
  </si>
  <si>
    <t>Образцы электромеханических и статических реле.</t>
  </si>
  <si>
    <t>Интерактивная доска;</t>
  </si>
  <si>
    <t>Электрофицированные стенды;</t>
  </si>
  <si>
    <t>Рабочие места для пайки;</t>
  </si>
  <si>
    <t>Станок сверлильный;</t>
  </si>
  <si>
    <t>Приточно-вытяжная вентиляция;</t>
  </si>
  <si>
    <t>Коммутационные аппараты до 1000В(предохранители,рубильники,пакетные переключатели, кнопочные станции, контакторы имагнитные пускатели, автоматические выключатели;</t>
  </si>
  <si>
    <t>Стенды-тренажеры для выполнения электромонтажных работ;</t>
  </si>
  <si>
    <t>Распределительные щиты;</t>
  </si>
  <si>
    <t>Электромагнитмые реле разлицных типов;</t>
  </si>
  <si>
    <t>Электромонтажный инструмент и приспособления;</t>
  </si>
  <si>
    <t>Средства индивидуальной защиты от поражения электрическим током;</t>
  </si>
  <si>
    <t>Техническая документция;</t>
  </si>
  <si>
    <t>Трансформаторы тока 10кВ;</t>
  </si>
  <si>
    <t>Трансформаторы напряжения 10кВ;</t>
  </si>
  <si>
    <t>Микропроцессорные терминалы БЭМП РУ;</t>
  </si>
  <si>
    <t>Ячейка КРУ 10кВ с микропроцесорной защитой.</t>
  </si>
  <si>
    <t>Измерительные приборы</t>
  </si>
  <si>
    <t>Проверочная установка Ретом-21</t>
  </si>
  <si>
    <t>Проверочная установка У5053</t>
  </si>
  <si>
    <t>Мультиметры MY-63</t>
  </si>
  <si>
    <t>Цифровые мегометры E-6-32</t>
  </si>
  <si>
    <t>Цифровые осциллографы АКИП 4115-2</t>
  </si>
  <si>
    <t>Вольтамперфазометры РС-30</t>
  </si>
  <si>
    <t xml:space="preserve">Вольтамперфазоизмеритель ВАФ-85 </t>
  </si>
  <si>
    <t>Проверочная установка У300</t>
  </si>
  <si>
    <t>Петров В.П. 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техники,2015</t>
  </si>
  <si>
    <t>Петров В.П. 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техники. Практикум,2015</t>
  </si>
  <si>
    <t xml:space="preserve">Пономарев Е.А. Основы противоаварийной автоматики в электроэнергетических системах. Пособие, 2015. </t>
  </si>
  <si>
    <t>Правила устройств электроустановок [Текст]. Все действующие разделы шестого и седьмого изданий с изменениями и дополнениями по состоянию на 1 октября 2010г. – М.: изд-во “КНОРУС”, 2010. – 488 с.</t>
  </si>
  <si>
    <t>Чернобровов, Н.В. Релейная защита энергетических систем [Текст]: учебное пособие для техникумов / В.А.Семенов – М.: Энергоатомиздат, 1998. – 800 с.: ил.</t>
  </si>
  <si>
    <t xml:space="preserve">Берикашвили, В.Ш. Электронная техника/ А.К. Черепанов – 5-е изд., переработанное  – М.: Изд-кий центр “Академия”, 2008. – 368 с. : ил.2017. </t>
  </si>
  <si>
    <t>Дьяков, А.Ф. Микропроцессорная автоматика и релейная защита электроэнергетических систем: учебное пособие для вузов / А.Ф. Дьяков, Н.И. Овчаренко. – М.: Изд–кий дом МЭИ, 2008. – 336 с. : ил.</t>
  </si>
  <si>
    <t>Немцов, М.В. Электротехника и электроника/ М.Л. Немцова – М.: Изд-кий центр “Академия”, 2007. – 432 с. : ил.</t>
  </si>
  <si>
    <t>Никитин, А.А. Микропроцессорные реле. Основы теории построения измерительной части/ А.А. Никитин – Чебоксары: Изд-во ООО НПП “Экра”, 2009. – 216 с. : ил.</t>
  </si>
  <si>
    <t xml:space="preserve">Правила технического обслуживания устройств релейной защиты, электроавтоматики, дистанционного управления и сигнализации электростанций и подстанций 110 – 750 кВ.РД 153-34.0-35.617-2001. - 3-е изд., перераб. и доп. Утв. Департаментом научно-технической политики и развития РАО «ЕЭС России» 20.01.2001г. </t>
  </si>
  <si>
    <t xml:space="preserve">Жарков Ю.И. Автоматизация диагностирования систем релейной защиты и автоматики электроустановок: Монография / В.Г. Лысенко, Е.А. Стороженко // Под ред. Ю.И. Жаркова – Изд-во “Маршрут”, 2005. </t>
  </si>
  <si>
    <t>Камнев В.Н. Ремонт устройств релейной защиты и автоматики / В.Н. Камнев  – 2-е издание, переработанное и дополненное – М.: “Высшая школа”,1984.</t>
  </si>
  <si>
    <t>Правила технического обслуживания устройств релейной защиты и  электроавтоматики электрических сетей 0,4-35 кВ. РД 153-34.3-35.613-00.-  3-е изд., перераб.и доп. Утв. Департаментом научно-технической политики и развития РАО «ЕЭС России»</t>
  </si>
  <si>
    <t>Проект «РЗА» - https://pro-rza.ru/</t>
  </si>
  <si>
    <t>Все о релейной защите - https://rza.org.ua/</t>
  </si>
  <si>
    <t>4. КОНТРОЛЬ И ОЦЕНКА РЕЗУЛЬТАТОВ ОСВОЕНИЯ ПРОФЕССИОНАЛЬНОГО МОДУЛЯ (ВИДА ПРОФЕССИОНАЛЬНОЙ ДЕЯТЕЛЬНОСТИ)</t>
  </si>
  <si>
    <t xml:space="preserve">     Контроль и оценка результатов освоения дисциплины осуществляется преподавателем в процессе проведения практических занятий и лабораторных работ, тестирования, а также выполнения обучающимися индивидуальных заданий, курсового проекта.</t>
  </si>
  <si>
    <t>По окончании данного модуля проводится экзамен по модулю</t>
  </si>
  <si>
    <t>Оценка результатов выполнения лабораторных работ</t>
  </si>
  <si>
    <t>Наблюдение за действиями обучающихся при выполнении лабораторных работ, оценка результатов</t>
  </si>
  <si>
    <t>Наблюдение за ходом выполнения лабораторных работ</t>
  </si>
  <si>
    <t>правильность определения причин неисправностей в работе устройств РЗА в соответствии с техническими паспортами</t>
  </si>
  <si>
    <t>Оценка результатов решения ситуационных задач</t>
  </si>
  <si>
    <t>правильность составления планов и программ ремонтов устройств релейной защиты, автоматики, средств измерений и систем сигнализации.</t>
  </si>
  <si>
    <t xml:space="preserve">  Оценка результатов выполнения практического задания</t>
  </si>
  <si>
    <t>оценка результатов выполнения заданий на производственной практике</t>
  </si>
  <si>
    <t xml:space="preserve">оценка качества ремонта устройств РЗА по результатам опробования </t>
  </si>
  <si>
    <t>Аннотация рабочей программы профессионального модуля</t>
  </si>
  <si>
    <t>ПМ.02  ДИАГНОСТИКА И РЕМОНТ УСТРОЙСТВ ЗАЩИТЫ, АВТОМАТИКИ, СРЕДСТВ ИЗМЕРЕНИЯ И СИСТЕМ СИГНАЛИЗАЦИИ</t>
  </si>
  <si>
    <t xml:space="preserve">Экзамен по модулю </t>
  </si>
  <si>
    <t>Тема 1.3. Микропроцессорные устройства релейной защиты.</t>
  </si>
  <si>
    <t>Раздел ПМ 2. Техническая диагностика и ремонт устройств релейной защиты, автоматики, средств измерения и систем сигнализации.</t>
  </si>
  <si>
    <t>Тема 2.1. Диагностирование систем релейной защиты и автоматики электроустановок, средств измерений.</t>
  </si>
  <si>
    <t>Тема 2.2. Ремонт устройств релейной защиты, автоматики, средств измерения и систем сигнализации.</t>
  </si>
  <si>
    <t>Элементы логической части УЗР.  Логические элементы. Триггеры (RS, D, T, JK-типов).</t>
  </si>
  <si>
    <t>Измерительные органы РЗ. Компараторы, триггеров Шмитта, нуль-индикаторов.</t>
  </si>
  <si>
    <t>Дешифраторы.Принципиальная схема.</t>
  </si>
  <si>
    <t>Шифраторы. Принципиальная схема.</t>
  </si>
  <si>
    <t>Счетчики. Суммирующие, вычитающие и реверсивные счетчики.</t>
  </si>
  <si>
    <t>демонстрация навыков при проведении ремонта механической и электрической части реле различных типов</t>
  </si>
  <si>
    <t>демонстрация навыков выполнения ремонтных работ устройств релейной защиты, автоматики, средств измерений и систем сигнализации.</t>
  </si>
  <si>
    <t xml:space="preserve"> демонстрация навыков проведения опробования устройств релейной защиты после ремонта </t>
  </si>
  <si>
    <t>Консультации и промежуточная аттестация</t>
  </si>
  <si>
    <t>Обязательная учебная нагрузка</t>
  </si>
  <si>
    <t>УЧЕБНОЙ ДИСЦИПЛИНЫ</t>
  </si>
  <si>
    <r>
      <t xml:space="preserve">   Календарно-тематический план составлен в соответствии с утвержденной рабочей программой </t>
    </r>
    <r>
      <rPr>
        <b/>
        <sz val="12"/>
        <color theme="1"/>
        <rFont val="Times New Roman"/>
        <family val="1"/>
        <charset val="204"/>
      </rPr>
      <t>ПМ.02Диагностика и ремонт устройств релейной защиты, автоматики, стедств измерения и систем сигнализации (Раздел1)</t>
    </r>
    <r>
      <rPr>
        <sz val="12"/>
        <color theme="1"/>
        <rFont val="Times New Roman"/>
        <family val="1"/>
        <charset val="204"/>
      </rPr>
      <t xml:space="preserve"> основной профессиональной образовательной программы по специальности 13.02.06 Релейная защита и автоматизация электроэнергетических систем.</t>
    </r>
  </si>
  <si>
    <t>ОК 1-11 ПК2.1-2.3</t>
  </si>
  <si>
    <r>
      <t xml:space="preserve">   Календарно-тематический план составлен в соответствии с утвержденной рабочей программой </t>
    </r>
    <r>
      <rPr>
        <b/>
        <sz val="12"/>
        <color theme="1"/>
        <rFont val="Times New Roman"/>
        <family val="1"/>
        <charset val="204"/>
      </rPr>
      <t>ПМ.02 Диагностика и ремонт устройств релейной защиты, автоматики, стедств измерения и систем сигнализации (Раздел2)</t>
    </r>
    <r>
      <rPr>
        <sz val="12"/>
        <color theme="1"/>
        <rFont val="Times New Roman"/>
        <family val="1"/>
        <charset val="204"/>
      </rPr>
      <t xml:space="preserve"> основной профессиональной образовательной программы по специальности 13.02.06 Релейная защита и автоматизация электроэнергетических систем.</t>
    </r>
  </si>
  <si>
    <t>6 Семестр</t>
  </si>
  <si>
    <t>ЛР№1 Исследование параметров и характеристик операционных усилителей</t>
  </si>
  <si>
    <t>ЛР№2 Исследование схем на операционных усилителях.</t>
  </si>
  <si>
    <t>ЛР№3 Исследование компараторов на операционных усилителях.</t>
  </si>
  <si>
    <t>ЛР№4 Исследование мультивибратора.</t>
  </si>
  <si>
    <t>ЛР№5 Исследование RS-триггера, D-триггера, JK-триггера.</t>
  </si>
  <si>
    <t>ЛР№8 Испытание реле сопротивления.</t>
  </si>
  <si>
    <t>ЛР№9 Токовая отсечка на базе МП БЭ2502.</t>
  </si>
  <si>
    <t>ЛР№10 МТЗ с независимой выдержкой времени на базе МП БЭ2502.</t>
  </si>
  <si>
    <t>ЛР№14 Защита от однофазного замыкания на землю.</t>
  </si>
  <si>
    <t>ЛР№6 Исследование счетчиков.</t>
  </si>
  <si>
    <t>ЛР№7 Исследование шифратора и дешифратора. (4 часа)</t>
  </si>
  <si>
    <t>Итого за 6 семестр</t>
  </si>
  <si>
    <t>7 Семестр</t>
  </si>
  <si>
    <t>ЛР№12 Автоматическое повторное включение. (4 часа)</t>
  </si>
  <si>
    <t xml:space="preserve">ЛР№16 Дуговая защита сборных шин. </t>
  </si>
  <si>
    <t>ЛР№11 МТЗ с зависимой выдержкой времени на базе МП БЭ2502.  (4 часа)</t>
  </si>
  <si>
    <t>ЛР№15 Ускорение действия релейной защиты и автоматики при АПВ.  (4 часа)</t>
  </si>
  <si>
    <t xml:space="preserve">ЛР№13 Защита от несимметричного режима работы. </t>
  </si>
  <si>
    <t>ЛР№18 Подключение мониторинг и управление терминалов через ПК.  (4 часа)</t>
  </si>
  <si>
    <t>ЛР№17 Резервирование отказов выключателей.  (4 часа)</t>
  </si>
  <si>
    <t>8 Семестр</t>
  </si>
  <si>
    <t>Итого за 7 семестр</t>
  </si>
  <si>
    <t xml:space="preserve">Всего </t>
  </si>
  <si>
    <t>Защита работы.</t>
  </si>
  <si>
    <t>[1] с.</t>
  </si>
  <si>
    <t>ПР№1 Экспериментальное определение вторичной нагрузки трансформаторов тока и оценка его пригодности.</t>
  </si>
  <si>
    <t>ПР№2 Определение однополярных зажимов ТТ, коэффициента трансформации, снятие ВАХ.</t>
  </si>
  <si>
    <t>ПР№3 Проверка трансформаторов тока по условию 10% погрешности</t>
  </si>
  <si>
    <t>ЛР№1 Ремонт механической части электромагнитных реле тока.</t>
  </si>
  <si>
    <t>ЛР№2 Ремонт механической части электромагнитных реле напряжения</t>
  </si>
  <si>
    <t>ПР№4 Составление планов и программ ремонта реле напряжения</t>
  </si>
  <si>
    <t>ПР№5 Составление планов и программы ремонта реле времени</t>
  </si>
  <si>
    <t>Итого за 8 скместр</t>
  </si>
  <si>
    <t>выявлять причины неисправностей в работе устройств релейной защиты, автоматики, средств измерений и систем сигнализации; проводить анализ полученных данных; определять возможность устранения дефектов и восстановления обслуживаемого оборудования; составлять планы ремонтов, программы проведения ремонтов; выполнять ремонтные работы, проводить опробование и оценивать качество ремонта эксплуатируемого оборудования.</t>
  </si>
  <si>
    <t>виды и причины неисправностей, отказов; методы и средства технического диагностирования; способы проведения диагностики;
виды, объем, сроки проведения ремонтов; правила проведения ремонтных работ.</t>
  </si>
  <si>
    <t xml:space="preserve">На освоение МДК </t>
  </si>
  <si>
    <t xml:space="preserve">Экзамен по МДК </t>
  </si>
  <si>
    <t>ЛР№2 Ремонт механической части электромагнитного реле напряжения.</t>
  </si>
  <si>
    <t>ЛР№3 Ремонт механической части электромагнитного промежуточного реле</t>
  </si>
  <si>
    <t>ЛР№4 Ремонт электрической части электромагнитных реле тока</t>
  </si>
  <si>
    <t>ЛР№5 Ремонт электрической части электромагнитных реле напряжения</t>
  </si>
  <si>
    <t>ЛР№6 Ремонт электрической части электромагнитного реле времени</t>
  </si>
  <si>
    <t>ЛР№7 Ремонт электрической части электромагнитного промежуточного реле</t>
  </si>
  <si>
    <t>ЛР№8 Ремонт реле направления мощности</t>
  </si>
  <si>
    <t>ЛР№9 Ремонт вторичной аппаратуры на панелях</t>
  </si>
  <si>
    <t>ЛР№10 Проверка реле тока и реле напряжения после ремонта от постороннего источника.</t>
  </si>
  <si>
    <t>1.Область применения рабочей программы профессионального модуля</t>
  </si>
  <si>
    <t xml:space="preserve">   Программа профессионального модуля разработана в соответствии с ФГОС по специальности СПО 13.02.06 Релейная защита и автоматизация электроэнергетических систем (базовой подготовки) в части освоения основного вида профессиональной деятельности (ВПД): Диагностика и ремонт устройств защиты, автоматики, средств измерения и систем сигнализации, соответствующих профессиональных компетенций (ПК).</t>
  </si>
  <si>
    <t>2. Перечень формируемых компетенций</t>
  </si>
  <si>
    <t xml:space="preserve"> 3. Место профессионального модуля в структуре основной профессиональной образовательной программы</t>
  </si>
  <si>
    <t xml:space="preserve">4. Цели и задачи профессионального модуля, требования к результатам освоения профессионального модуля. </t>
  </si>
  <si>
    <t xml:space="preserve">4.1 В результате освоения профессионального модуля обучающийся должен: </t>
  </si>
  <si>
    <t>5. Количество часов на освоение программы профессионального модуля по учебному плану:</t>
  </si>
  <si>
    <t>6. Структура профессионального модуля</t>
  </si>
  <si>
    <t xml:space="preserve"> Профессиональный модуль состоит из одного междисциплинарного курса (МДК): МДК 02.01. Техническая диагностика и ремонт устройств релейной защиты, автоматики, средств измерения и систем.</t>
  </si>
  <si>
    <t xml:space="preserve"> 6.1.Структура МДК 02.01.Техническая диагностика и ремонт устройств релейной защиты, автоматики, средств измерения и систем. </t>
  </si>
  <si>
    <t xml:space="preserve">     Для профессионального модуля ПМ.02 Диагностика и ремонт устройств защиты, автоматики, средств измерения и систем сигнализации по окончании его освоения предусмотрена промежуточная аттестация в форме экзамена по модулю.</t>
  </si>
  <si>
    <t xml:space="preserve">  Профессиональный модуль ПМ.02 Диагностика и ремонт устройств защиты, автоматики, средств измерения и систем сигнализации относится к профессиональному циклу дисциплин.</t>
  </si>
  <si>
    <t xml:space="preserve">     Для МДК 02.01. Техническая диагностика и ремонт устройств релейной защиты, автоматики, средств измерения и систем в форме дифференцированного зачета. 
</t>
  </si>
  <si>
    <t>7. Форма промежуточной аттестации.</t>
  </si>
  <si>
    <t>Организация-разработчик:</t>
  </si>
  <si>
    <t>Разработчики:</t>
  </si>
  <si>
    <t xml:space="preserve">13.02.06 РЕЛЕЙНАЯ ЗАЩИТА И АВТОМАТИЗАЦИЯ </t>
  </si>
  <si>
    <t>ЭЛЕКТРОЭНЕРГЕТИЧЕСКИХ СИСТЕМ</t>
  </si>
  <si>
    <r>
      <t xml:space="preserve">М.А. Сафронов, </t>
    </r>
    <r>
      <rPr>
        <i/>
        <sz val="14"/>
        <color theme="1"/>
        <rFont val="Times New Roman"/>
        <family val="1"/>
        <charset val="204"/>
      </rPr>
      <t>преподаватель специальных дисциплин.</t>
    </r>
    <r>
      <rPr>
        <sz val="14"/>
        <color theme="1"/>
        <rFont val="Times New Roman"/>
        <family val="1"/>
        <charset val="204"/>
      </rPr>
      <t xml:space="preserve"> </t>
    </r>
  </si>
  <si>
    <t>2021-2025</t>
  </si>
  <si>
    <t>г.</t>
  </si>
  <si>
    <t xml:space="preserve">   Рабочая программа профессионального модуля разработана в соответствии с Федеральным государственным образовательным стандартом (далее – ФГОС) по специальности программы подготовки специалистов среднего звена (далее ППССЗ) 13.02.06 Релейная защита и автоматизация электроэнергетических систем (базовой подготовки).</t>
  </si>
  <si>
    <t>ГБПОУ МО «ШЭТ»</t>
  </si>
  <si>
    <t>ЛР4</t>
  </si>
  <si>
    <t>Проявляющий и демонстрирующий уважение к людям труда, осознающий ценность собственного труда. Стремящийся к формированию в сетевой среде личностно и профессионального конструктивного «цифрового следа»</t>
  </si>
  <si>
    <t>ЛР10</t>
  </si>
  <si>
    <t>Заботящийся о защите окружающей среды, собственной и чужой безопасности, в том числе цифровой</t>
  </si>
  <si>
    <t>ЛР13</t>
  </si>
  <si>
    <t>Демонстрирующий готовность и способность вести диалог с другими людьми, достигать в нем взаимопонимания, находить общие цели и сотрудничать для их достижения в профессиональной деятельности</t>
  </si>
  <si>
    <t>ЛР14</t>
  </si>
  <si>
    <t>Проявляющий сознательное отношение к непрерывному образованию как условию успешной профессиональной и общественной деятельности</t>
  </si>
  <si>
    <t>ЛР15</t>
  </si>
  <si>
    <t>Проявляющий гражданское отношение к профессиональной деятельности как к возможности личного участия в решении общественных, государственных, общенациональных проблем</t>
  </si>
  <si>
    <t>ЛР16</t>
  </si>
  <si>
    <t>Способный генерировать новые идеи для решения задач цифровой экономики, перестраивать сложившиеся способы решения задач, выдвигать альтернативные варианты действий с целью выработки новых оптимальных алгоритмов; позиционирующий себя в сети как результативный и привлекательный участник трудовых отношений.</t>
  </si>
  <si>
    <t>ЛР17</t>
  </si>
  <si>
    <t>Принимающий цели и задачи научно-технологического, экономического, информационного и социокультурного развития России, готовый работать на их достижение.</t>
  </si>
  <si>
    <t>ЛР18</t>
  </si>
  <si>
    <t>Управляющий собственным профессиональным развитием, рефлексивно оценивающий собственный жизненный опыт, критерии личной успешности, признающий ценность непрерывного образования</t>
  </si>
  <si>
    <t>ЛР19</t>
  </si>
  <si>
    <t>Готовый к профессиональной конкуренции и конструктивной реакции на критику.</t>
  </si>
  <si>
    <t>ЛР20</t>
  </si>
  <si>
    <t>Самостоятельный и ответственный в принятии решений во всех сферах своей деятельности, готовый к исполнению разнообразных социальных ролей, востребованных бизнесом, обществом и государством</t>
  </si>
  <si>
    <t>ЛР21</t>
  </si>
  <si>
    <t>Ориентирующийся в изменяющемся рынке труда, гибко реагирующий на появление новых форм трудовой деятельности, готовый к их освоению, избегающий безработицы, мотивированный к освоению функционально близких видов профессиональной деятельности, имеющих общие объекты (условия, цели) труда, либо иные схожие характеристики.</t>
  </si>
  <si>
    <t>Всего часов:</t>
  </si>
  <si>
    <t>в том числе в форме практической подготовки</t>
  </si>
  <si>
    <t>Из них:</t>
  </si>
  <si>
    <t>На освоение МДК -</t>
  </si>
  <si>
    <t>в том числе, самостоятельная работа -</t>
  </si>
  <si>
    <t>Курсовая работа -</t>
  </si>
  <si>
    <t>на практики, в том числе:</t>
  </si>
  <si>
    <t>производственная практика -</t>
  </si>
  <si>
    <t>учебная практика -</t>
  </si>
  <si>
    <t>Промежуточная аттестация -</t>
  </si>
  <si>
    <t>из них:</t>
  </si>
  <si>
    <t>Консультации -</t>
  </si>
  <si>
    <t>Дифференцированные зачеты -</t>
  </si>
  <si>
    <t>Экзамен по МДК -</t>
  </si>
  <si>
    <t>Экзамен по модулю -</t>
  </si>
  <si>
    <t>В т.ч. в форме практической подготовки</t>
  </si>
  <si>
    <t>Промежуточная аттестация (экзамен по модулю)</t>
  </si>
  <si>
    <t>ПК2.1 Определять причины неисправностей и отказов устройств релейной защиты, автоматики, средств измерений и систем сигнализации. ОК1, ОК2, ОК3, ОК4, ОК9, ОК10, ЛР4, ЛР10-ЛР21</t>
  </si>
  <si>
    <t>ПК2.2. Планировать работы по ремонту устройств релейной защиты, автоматики, средств измерений и систем сигнализации. ОК1, ОК2, ОК3, ОК4, ОК9, ОК10, ЛР4, ЛР10-ЛР21</t>
  </si>
  <si>
    <t>ПК2.3. Проводить ремонтные работы и контролировать их качество. ОК1, ОК2, ОК3, ОК4, ОК9, ОК10, ЛР4, ЛР10-ЛР21</t>
  </si>
  <si>
    <t>выполнение диагностики электронных и микропроцессорных устройств реле в соответствии с техническими инструкциями</t>
  </si>
  <si>
    <t>выявление неисправностей и отказов устройств РЗА по результатам диагностики и полнота анализа полученных данных</t>
  </si>
  <si>
    <t>определение возможности устранения дефектов и восстановления реле по результатам осмотров</t>
  </si>
  <si>
    <t>Наблюдение за выполнением заданий на производственной практике и оценка результатов</t>
  </si>
  <si>
    <t>Код и наименование профессиональных и общих компетенций, формируемых в рамках модуля</t>
  </si>
  <si>
    <t>Критерии оценки</t>
  </si>
  <si>
    <t>Методы оценки</t>
  </si>
  <si>
    <t xml:space="preserve">Наблюдение за выполнением заданий на производственной практике и оценка результатов </t>
  </si>
  <si>
    <t>зам.директора по УМР</t>
  </si>
  <si>
    <t>С.А. Косова</t>
  </si>
  <si>
    <r>
      <t xml:space="preserve">Н.А. Скотников , </t>
    </r>
    <r>
      <rPr>
        <i/>
        <sz val="14"/>
        <color theme="1"/>
        <rFont val="Times New Roman"/>
        <family val="1"/>
        <charset val="204"/>
      </rPr>
      <t>преподаватель специальных дисциплин,</t>
    </r>
    <r>
      <rPr>
        <sz val="14"/>
        <color theme="1"/>
        <rFont val="Times New Roman"/>
        <family val="1"/>
        <charset val="204"/>
      </rPr>
      <t xml:space="preserve"> </t>
    </r>
  </si>
  <si>
    <t>Н.В. Еркина</t>
  </si>
  <si>
    <t>Скотников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</si>
</sst>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7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top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8" xfId="0" applyFont="1" applyBorder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4" borderId="21" xfId="0" applyFill="1" applyBorder="1" applyAlignment="1">
      <alignment vertical="top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 wrapText="1"/>
    </xf>
    <xf numFmtId="0" fontId="0" fillId="4" borderId="22" xfId="0" applyFill="1" applyBorder="1" applyAlignment="1">
      <alignment vertical="top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vertical="center" wrapText="1"/>
    </xf>
    <xf numFmtId="0" fontId="14" fillId="4" borderId="25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4" borderId="33" xfId="0" applyFont="1" applyFill="1" applyBorder="1" applyAlignment="1">
      <alignment vertical="center" wrapText="1"/>
    </xf>
    <xf numFmtId="0" fontId="8" fillId="4" borderId="29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vertical="center" wrapText="1"/>
    </xf>
    <xf numFmtId="0" fontId="7" fillId="4" borderId="26" xfId="0" applyFont="1" applyFill="1" applyBorder="1" applyAlignment="1">
      <alignment vertical="center" wrapText="1"/>
    </xf>
    <xf numFmtId="0" fontId="7" fillId="4" borderId="22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horizontal="left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left" vertical="center" wrapText="1"/>
    </xf>
    <xf numFmtId="0" fontId="7" fillId="4" borderId="28" xfId="0" applyFont="1" applyFill="1" applyBorder="1" applyAlignment="1">
      <alignment horizontal="left" vertical="top" wrapText="1"/>
    </xf>
    <xf numFmtId="0" fontId="7" fillId="4" borderId="30" xfId="0" applyFont="1" applyFill="1" applyBorder="1" applyAlignment="1">
      <alignment horizontal="left" vertical="top" wrapText="1"/>
    </xf>
    <xf numFmtId="0" fontId="8" fillId="0" borderId="25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/>
    <xf numFmtId="0" fontId="7" fillId="0" borderId="32" xfId="0" applyFont="1" applyBorder="1"/>
    <xf numFmtId="0" fontId="7" fillId="4" borderId="26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8" fillId="0" borderId="0" xfId="0" applyFont="1" applyBorder="1"/>
    <xf numFmtId="0" fontId="7" fillId="0" borderId="0" xfId="0" applyFont="1" applyBorder="1"/>
    <xf numFmtId="0" fontId="0" fillId="0" borderId="0" xfId="0" applyBorder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Border="1"/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3" fillId="4" borderId="2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7" fillId="4" borderId="31" xfId="0" applyFont="1" applyFill="1" applyBorder="1" applyAlignment="1">
      <alignment horizontal="left" vertical="top" wrapText="1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8" fillId="4" borderId="2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4" fillId="0" borderId="36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textRotation="90" wrapText="1"/>
    </xf>
    <xf numFmtId="0" fontId="4" fillId="0" borderId="38" xfId="0" applyFont="1" applyBorder="1" applyAlignment="1">
      <alignment horizontal="center" textRotation="90" wrapText="1"/>
    </xf>
    <xf numFmtId="0" fontId="4" fillId="0" borderId="5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3" borderId="3" xfId="0" applyNumberFormat="1" applyFont="1" applyFill="1" applyBorder="1"/>
    <xf numFmtId="0" fontId="2" fillId="3" borderId="3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3" xfId="0" applyNumberFormat="1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top" wrapText="1"/>
    </xf>
    <xf numFmtId="0" fontId="2" fillId="6" borderId="3" xfId="0" applyNumberFormat="1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10" fillId="2" borderId="3" xfId="0" applyNumberFormat="1" applyFont="1" applyFill="1" applyBorder="1" applyAlignment="1">
      <alignment horizontal="left" vertical="top" wrapText="1"/>
    </xf>
    <xf numFmtId="0" fontId="2" fillId="7" borderId="3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wrapText="1"/>
    </xf>
    <xf numFmtId="0" fontId="10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wrapText="1"/>
    </xf>
    <xf numFmtId="0" fontId="8" fillId="4" borderId="2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8" borderId="3" xfId="0" applyNumberFormat="1" applyFont="1" applyFill="1" applyBorder="1" applyAlignment="1">
      <alignment horizontal="center" vertical="center"/>
    </xf>
    <xf numFmtId="0" fontId="2" fillId="8" borderId="3" xfId="0" applyNumberFormat="1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left" vertical="top" wrapText="1"/>
    </xf>
    <xf numFmtId="0" fontId="2" fillId="8" borderId="0" xfId="0" applyFont="1" applyFill="1" applyAlignment="1">
      <alignment horizontal="left" vertical="top" wrapText="1"/>
    </xf>
    <xf numFmtId="0" fontId="2" fillId="9" borderId="3" xfId="0" applyNumberFormat="1" applyFont="1" applyFill="1" applyBorder="1" applyAlignment="1">
      <alignment horizontal="center" vertical="center"/>
    </xf>
    <xf numFmtId="0" fontId="2" fillId="9" borderId="3" xfId="0" applyNumberFormat="1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left" vertical="top" wrapText="1"/>
    </xf>
    <xf numFmtId="0" fontId="10" fillId="0" borderId="3" xfId="0" applyNumberFormat="1" applyFont="1" applyBorder="1" applyAlignment="1">
      <alignment horizontal="left" vertical="top" wrapText="1"/>
    </xf>
    <xf numFmtId="0" fontId="1" fillId="0" borderId="3" xfId="0" applyFont="1" applyBorder="1"/>
    <xf numFmtId="0" fontId="6" fillId="0" borderId="3" xfId="0" applyFont="1" applyBorder="1"/>
    <xf numFmtId="0" fontId="0" fillId="0" borderId="0" xfId="0" applyAlignment="1">
      <alignment horizontal="left"/>
    </xf>
    <xf numFmtId="0" fontId="2" fillId="10" borderId="3" xfId="0" applyNumberFormat="1" applyFont="1" applyFill="1" applyBorder="1" applyAlignment="1">
      <alignment horizontal="center" vertical="center"/>
    </xf>
    <xf numFmtId="0" fontId="2" fillId="10" borderId="3" xfId="0" applyNumberFormat="1" applyFont="1" applyFill="1" applyBorder="1" applyAlignment="1">
      <alignment horizontal="left" vertical="top" wrapText="1"/>
    </xf>
    <xf numFmtId="0" fontId="2" fillId="10" borderId="3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12" fillId="0" borderId="0" xfId="0" applyFont="1"/>
    <xf numFmtId="0" fontId="12" fillId="0" borderId="0" xfId="0" applyFont="1" applyBorder="1" applyAlignment="1"/>
    <xf numFmtId="0" fontId="12" fillId="0" borderId="2" xfId="0" applyFont="1" applyBorder="1" applyAlignment="1"/>
    <xf numFmtId="0" fontId="12" fillId="0" borderId="0" xfId="0" applyFont="1" applyAlignment="1"/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Border="1"/>
    <xf numFmtId="0" fontId="19" fillId="0" borderId="0" xfId="0" applyFont="1"/>
    <xf numFmtId="0" fontId="19" fillId="0" borderId="0" xfId="0" applyFont="1" applyAlignment="1"/>
    <xf numFmtId="0" fontId="12" fillId="0" borderId="1" xfId="0" applyFont="1" applyBorder="1"/>
    <xf numFmtId="0" fontId="12" fillId="0" borderId="1" xfId="0" applyFont="1" applyBorder="1" applyAlignment="1"/>
    <xf numFmtId="0" fontId="10" fillId="0" borderId="0" xfId="0" applyFont="1"/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8" fillId="4" borderId="26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2" fillId="0" borderId="6" xfId="0" applyFont="1" applyBorder="1" applyAlignment="1"/>
    <xf numFmtId="0" fontId="2" fillId="0" borderId="35" xfId="0" applyFont="1" applyBorder="1" applyAlignment="1"/>
    <xf numFmtId="0" fontId="2" fillId="0" borderId="56" xfId="0" applyFont="1" applyBorder="1" applyAlignment="1"/>
    <xf numFmtId="0" fontId="2" fillId="0" borderId="57" xfId="0" applyFont="1" applyBorder="1" applyAlignment="1"/>
    <xf numFmtId="0" fontId="2" fillId="0" borderId="53" xfId="0" applyFont="1" applyBorder="1" applyAlignment="1"/>
    <xf numFmtId="0" fontId="4" fillId="0" borderId="35" xfId="0" applyFont="1" applyBorder="1" applyAlignment="1"/>
    <xf numFmtId="0" fontId="4" fillId="0" borderId="35" xfId="0" applyFont="1" applyBorder="1" applyAlignment="1">
      <alignment horizontal="left"/>
    </xf>
    <xf numFmtId="0" fontId="4" fillId="0" borderId="56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58" xfId="0" applyFont="1" applyBorder="1" applyAlignment="1"/>
    <xf numFmtId="0" fontId="2" fillId="0" borderId="46" xfId="0" applyFont="1" applyBorder="1" applyAlignment="1"/>
    <xf numFmtId="0" fontId="13" fillId="4" borderId="22" xfId="0" applyFont="1" applyFill="1" applyBorder="1" applyAlignment="1">
      <alignment horizontal="center" vertical="center" textRotation="90" wrapText="1"/>
    </xf>
    <xf numFmtId="0" fontId="8" fillId="4" borderId="23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justify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4" fillId="4" borderId="26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8" fillId="4" borderId="3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vertical="top" wrapText="1"/>
    </xf>
    <xf numFmtId="0" fontId="8" fillId="4" borderId="21" xfId="0" applyFont="1" applyFill="1" applyBorder="1" applyAlignment="1">
      <alignment vertical="top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vertical="center" wrapText="1"/>
    </xf>
    <xf numFmtId="0" fontId="14" fillId="4" borderId="21" xfId="0" applyFont="1" applyFill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4" borderId="31" xfId="0" applyFont="1" applyFill="1" applyBorder="1" applyAlignment="1">
      <alignment vertical="center" wrapText="1"/>
    </xf>
    <xf numFmtId="0" fontId="8" fillId="4" borderId="33" xfId="0" applyFont="1" applyFill="1" applyBorder="1" applyAlignment="1">
      <alignment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textRotation="90" wrapText="1"/>
    </xf>
    <xf numFmtId="0" fontId="14" fillId="4" borderId="25" xfId="0" applyFont="1" applyFill="1" applyBorder="1" applyAlignment="1">
      <alignment horizontal="center" vertical="center" textRotation="90" wrapText="1"/>
    </xf>
    <xf numFmtId="0" fontId="14" fillId="4" borderId="21" xfId="0" applyFont="1" applyFill="1" applyBorder="1" applyAlignment="1">
      <alignment horizontal="center" vertical="center" textRotation="90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textRotation="90" wrapText="1"/>
    </xf>
    <xf numFmtId="0" fontId="7" fillId="4" borderId="23" xfId="0" applyFont="1" applyFill="1" applyBorder="1" applyAlignment="1">
      <alignment horizontal="center" textRotation="90" wrapText="1"/>
    </xf>
    <xf numFmtId="0" fontId="7" fillId="4" borderId="33" xfId="0" applyFont="1" applyFill="1" applyBorder="1" applyAlignment="1">
      <alignment horizontal="center" textRotation="90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textRotation="90" wrapText="1"/>
    </xf>
    <xf numFmtId="0" fontId="13" fillId="4" borderId="25" xfId="0" applyFont="1" applyFill="1" applyBorder="1" applyAlignment="1">
      <alignment horizontal="center" textRotation="90" wrapText="1"/>
    </xf>
    <xf numFmtId="0" fontId="13" fillId="4" borderId="21" xfId="0" applyFont="1" applyFill="1" applyBorder="1" applyAlignment="1">
      <alignment horizontal="center" textRotation="90" wrapText="1"/>
    </xf>
    <xf numFmtId="0" fontId="14" fillId="4" borderId="26" xfId="0" applyFont="1" applyFill="1" applyBorder="1" applyAlignment="1">
      <alignment horizontal="center" vertical="center" textRotation="90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8" fillId="4" borderId="27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left" vertical="top" wrapText="1"/>
    </xf>
    <xf numFmtId="0" fontId="8" fillId="4" borderId="25" xfId="0" applyFont="1" applyFill="1" applyBorder="1" applyAlignment="1">
      <alignment horizontal="left" vertical="top" wrapText="1"/>
    </xf>
    <xf numFmtId="0" fontId="14" fillId="4" borderId="31" xfId="0" applyFont="1" applyFill="1" applyBorder="1" applyAlignment="1">
      <alignment vertical="center" wrapText="1"/>
    </xf>
    <xf numFmtId="0" fontId="14" fillId="4" borderId="32" xfId="0" applyFont="1" applyFill="1" applyBorder="1" applyAlignment="1">
      <alignment vertical="center" wrapText="1"/>
    </xf>
    <xf numFmtId="0" fontId="14" fillId="4" borderId="27" xfId="0" applyFont="1" applyFill="1" applyBorder="1" applyAlignment="1">
      <alignment vertical="center" wrapText="1"/>
    </xf>
    <xf numFmtId="0" fontId="8" fillId="4" borderId="30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vertical="center" wrapText="1"/>
    </xf>
    <xf numFmtId="0" fontId="7" fillId="4" borderId="26" xfId="0" applyFont="1" applyFill="1" applyBorder="1" applyAlignment="1">
      <alignment vertical="center" wrapText="1"/>
    </xf>
    <xf numFmtId="0" fontId="7" fillId="4" borderId="25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justify" vertical="center" wrapText="1"/>
    </xf>
    <xf numFmtId="0" fontId="8" fillId="4" borderId="32" xfId="0" applyFont="1" applyFill="1" applyBorder="1" applyAlignment="1">
      <alignment horizontal="justify" vertical="center" wrapText="1"/>
    </xf>
    <xf numFmtId="0" fontId="14" fillId="4" borderId="30" xfId="0" applyFont="1" applyFill="1" applyBorder="1" applyAlignment="1">
      <alignment vertical="center" wrapText="1"/>
    </xf>
    <xf numFmtId="0" fontId="14" fillId="4" borderId="28" xfId="0" applyFont="1" applyFill="1" applyBorder="1" applyAlignment="1">
      <alignment vertical="center" wrapText="1"/>
    </xf>
    <xf numFmtId="0" fontId="8" fillId="4" borderId="25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4" borderId="30" xfId="0" applyFont="1" applyFill="1" applyBorder="1" applyAlignment="1">
      <alignment horizontal="justify" vertical="center" wrapText="1"/>
    </xf>
    <xf numFmtId="0" fontId="8" fillId="4" borderId="28" xfId="0" applyFont="1" applyFill="1" applyBorder="1" applyAlignment="1">
      <alignment horizontal="justify" vertical="center" wrapText="1"/>
    </xf>
    <xf numFmtId="0" fontId="8" fillId="4" borderId="21" xfId="0" applyFont="1" applyFill="1" applyBorder="1" applyAlignment="1">
      <alignment horizontal="left" vertical="top" wrapText="1"/>
    </xf>
    <xf numFmtId="0" fontId="14" fillId="4" borderId="30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/>
    </xf>
    <xf numFmtId="0" fontId="8" fillId="0" borderId="32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14" fillId="4" borderId="2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4" borderId="30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16" fillId="0" borderId="0" xfId="1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2" fillId="0" borderId="4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5" xfId="0" applyFont="1" applyBorder="1" applyAlignment="1">
      <alignment horizontal="center" textRotation="90" wrapText="1"/>
    </xf>
    <xf numFmtId="0" fontId="4" fillId="0" borderId="48" xfId="0" applyFont="1" applyBorder="1" applyAlignment="1">
      <alignment horizontal="center" textRotation="90" wrapText="1"/>
    </xf>
    <xf numFmtId="0" fontId="4" fillId="0" borderId="40" xfId="0" applyFont="1" applyBorder="1" applyAlignment="1">
      <alignment horizontal="center" textRotation="90" wrapText="1"/>
    </xf>
    <xf numFmtId="0" fontId="4" fillId="0" borderId="7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11" xfId="0" applyFont="1" applyBorder="1" applyAlignment="1">
      <alignment horizontal="center" textRotation="90" wrapText="1"/>
    </xf>
    <xf numFmtId="0" fontId="4" fillId="0" borderId="46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50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textRotation="90" wrapText="1"/>
    </xf>
    <xf numFmtId="0" fontId="4" fillId="0" borderId="33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center"/>
    </xf>
    <xf numFmtId="49" fontId="11" fillId="2" borderId="4" xfId="0" applyNumberFormat="1" applyFont="1" applyFill="1" applyBorder="1" applyAlignment="1">
      <alignment wrapText="1"/>
    </xf>
    <xf numFmtId="49" fontId="11" fillId="2" borderId="5" xfId="0" applyNumberFormat="1" applyFont="1" applyFill="1" applyBorder="1" applyAlignment="1">
      <alignment wrapText="1"/>
    </xf>
    <xf numFmtId="0" fontId="4" fillId="0" borderId="3" xfId="0" applyFont="1" applyBorder="1" applyAlignment="1">
      <alignment horizontal="center" textRotation="90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/>
    </xf>
    <xf numFmtId="0" fontId="2" fillId="0" borderId="3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afronov/Desktop/&#1062;&#1048;&#1050;/&#1054;&#1055;&#1054;&#1055;%2021-25/&#1055;&#1052;/&#1055;&#1052;.01%2021-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afronov/Desktop/&#1062;&#1048;&#1050;/&#1054;&#1055;&#1054;&#1055;%2018-22/&#1056;&#1055;/&#1055;&#1052;/&#1055;&#1052;.02%2018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"/>
      <sheetName val="Содерж."/>
      <sheetName val="Общ.харак"/>
      <sheetName val="Структура"/>
      <sheetName val="Р1"/>
      <sheetName val="Р2"/>
      <sheetName val="Р3"/>
      <sheetName val="Р4"/>
      <sheetName val="Усл.р"/>
      <sheetName val="Лит"/>
      <sheetName val="Контр"/>
      <sheetName val="КТП Т1"/>
      <sheetName val="КТП Р1"/>
      <sheetName val="КТП Т2"/>
      <sheetName val="КТП Р2"/>
      <sheetName val="КТП Т3"/>
      <sheetName val="КТП Р3"/>
      <sheetName val="КТП Т4"/>
      <sheetName val="КТП Р4"/>
      <sheetName val="Анн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."/>
      <sheetName val="Содерж."/>
      <sheetName val="Общ.харак"/>
      <sheetName val="Структура"/>
      <sheetName val="Р1"/>
      <sheetName val="Р2"/>
      <sheetName val="Усл.р"/>
      <sheetName val="Лит"/>
      <sheetName val="Контр"/>
      <sheetName val="КТП Т1"/>
      <sheetName val="КТП Р1"/>
      <sheetName val="КТП Т2"/>
      <sheetName val="КТП Р2"/>
      <sheetName val="Аннот"/>
    </sheetNames>
    <sheetDataSet>
      <sheetData sheetId="0">
        <row r="18">
          <cell r="A18" t="str">
            <v>ПМ.02  ДИАГНОСТИКА И РЕМОНТ УСТРОЙСТВ ЗАЩИТЫ, АВТОМАТИКИ, СРЕДСТВ ИЗМЕРЕНИЯ И СИСТЕМ СИГНАЛИЗАЦИИ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rza.org.ua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Z94"/>
  <sheetViews>
    <sheetView view="pageLayout" topLeftCell="A4" zoomScale="85" zoomScaleNormal="100" zoomScalePageLayoutView="85" workbookViewId="0">
      <selection activeCell="R18" sqref="R18"/>
    </sheetView>
  </sheetViews>
  <sheetFormatPr defaultRowHeight="15" x14ac:dyDescent="0.25"/>
  <cols>
    <col min="1" max="1" width="6.5703125" customWidth="1"/>
    <col min="7" max="7" width="1.7109375" customWidth="1"/>
    <col min="8" max="8" width="4.140625" customWidth="1"/>
    <col min="9" max="9" width="1.5703125" customWidth="1"/>
    <col min="10" max="10" width="6.28515625" customWidth="1"/>
    <col min="11" max="11" width="7.28515625" customWidth="1"/>
    <col min="12" max="12" width="9.42578125" customWidth="1"/>
    <col min="13" max="13" width="3.28515625" customWidth="1"/>
    <col min="14" max="14" width="16.140625" customWidth="1"/>
    <col min="15" max="15" width="4.140625" customWidth="1"/>
    <col min="16" max="16" width="3.7109375" customWidth="1"/>
    <col min="17" max="17" width="2.28515625" customWidth="1"/>
    <col min="18" max="18" width="4.85546875" customWidth="1"/>
    <col min="19" max="19" width="2.28515625" customWidth="1"/>
    <col min="21" max="21" width="7.140625" customWidth="1"/>
    <col min="22" max="22" width="6.85546875" customWidth="1"/>
    <col min="23" max="23" width="7.42578125" customWidth="1"/>
    <col min="24" max="24" width="6.7109375" customWidth="1"/>
    <col min="25" max="25" width="6.85546875" customWidth="1"/>
    <col min="26" max="26" width="10.7109375" customWidth="1"/>
  </cols>
  <sheetData>
    <row r="1" spans="1:26" ht="15.75" customHeight="1" x14ac:dyDescent="0.3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26" t="s">
        <v>400</v>
      </c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</row>
    <row r="2" spans="1:26" ht="18.75" x14ac:dyDescent="0.3">
      <c r="A2" s="218" t="s">
        <v>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</row>
    <row r="3" spans="1:26" ht="18.75" x14ac:dyDescent="0.3">
      <c r="A3" s="218" t="s">
        <v>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</row>
    <row r="4" spans="1:26" ht="15.75" customHeight="1" x14ac:dyDescent="0.3">
      <c r="A4" s="220" t="s">
        <v>3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</row>
    <row r="5" spans="1:26" ht="24" customHeight="1" x14ac:dyDescent="0.3">
      <c r="A5" s="218" t="s">
        <v>4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</row>
    <row r="6" spans="1:26" ht="18.75" x14ac:dyDescent="0.3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</row>
    <row r="7" spans="1:26" ht="18.75" x14ac:dyDescent="0.3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</row>
    <row r="8" spans="1:26" ht="18.75" x14ac:dyDescent="0.3">
      <c r="A8" s="187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</row>
    <row r="9" spans="1:26" ht="18.75" x14ac:dyDescent="0.3">
      <c r="A9" s="187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222" t="s">
        <v>393</v>
      </c>
      <c r="O9" s="227"/>
      <c r="P9" s="227"/>
      <c r="Q9" s="227"/>
      <c r="R9" s="227"/>
      <c r="S9" s="227"/>
      <c r="T9" s="179" t="s">
        <v>401</v>
      </c>
      <c r="Y9" s="187"/>
      <c r="Z9" s="187"/>
    </row>
    <row r="10" spans="1:26" ht="18.75" x14ac:dyDescent="0.3">
      <c r="A10" s="187"/>
      <c r="B10" s="187"/>
      <c r="C10" s="187"/>
      <c r="D10" s="187"/>
      <c r="E10" s="187"/>
      <c r="F10" s="187"/>
      <c r="G10" s="222" t="s">
        <v>5</v>
      </c>
      <c r="H10" s="222"/>
      <c r="I10" s="222"/>
      <c r="J10" s="222"/>
      <c r="K10" s="222"/>
      <c r="L10" s="222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</row>
    <row r="11" spans="1:26" ht="18.75" x14ac:dyDescent="0.3">
      <c r="A11" s="187"/>
      <c r="B11" s="187"/>
      <c r="C11" s="187"/>
      <c r="D11" s="187"/>
      <c r="E11" s="187"/>
      <c r="F11" s="187"/>
      <c r="G11" s="222" t="s">
        <v>452</v>
      </c>
      <c r="H11" s="222"/>
      <c r="I11" s="222"/>
      <c r="J11" s="222"/>
      <c r="K11" s="222"/>
      <c r="L11" s="222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</row>
    <row r="12" spans="1:26" ht="18.75" x14ac:dyDescent="0.3">
      <c r="A12" s="187"/>
      <c r="B12" s="187"/>
      <c r="C12" s="187"/>
      <c r="D12" s="187"/>
      <c r="E12" s="187"/>
      <c r="F12" s="187"/>
      <c r="G12" s="221"/>
      <c r="H12" s="221"/>
      <c r="I12" s="221"/>
      <c r="J12" s="221"/>
      <c r="K12" s="218" t="s">
        <v>453</v>
      </c>
      <c r="L12" s="218"/>
      <c r="M12" s="187"/>
      <c r="N12" s="222" t="s">
        <v>394</v>
      </c>
      <c r="O12" s="222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</row>
    <row r="13" spans="1:26" ht="18.75" x14ac:dyDescent="0.3">
      <c r="A13" s="187"/>
      <c r="B13" s="187"/>
      <c r="C13" s="187"/>
      <c r="D13" s="187"/>
      <c r="E13" s="187"/>
      <c r="F13" s="187"/>
      <c r="G13" s="180" t="s">
        <v>6</v>
      </c>
      <c r="H13" s="181"/>
      <c r="I13" s="182" t="s">
        <v>7</v>
      </c>
      <c r="J13" s="221"/>
      <c r="K13" s="221"/>
      <c r="L13" s="179" t="str">
        <f>A40&amp;"г."</f>
        <v>2021г.</v>
      </c>
      <c r="M13" s="187"/>
      <c r="N13" s="221"/>
      <c r="O13" s="221"/>
      <c r="P13" s="222" t="s">
        <v>454</v>
      </c>
      <c r="Q13" s="222"/>
      <c r="R13" s="222"/>
      <c r="S13" s="222"/>
      <c r="T13" s="222"/>
      <c r="U13" s="222"/>
      <c r="V13" s="222"/>
      <c r="W13" s="222"/>
      <c r="X13" s="222"/>
      <c r="Y13" s="222"/>
      <c r="Z13" s="222"/>
    </row>
    <row r="14" spans="1:26" ht="18.75" x14ac:dyDescent="0.3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79"/>
      <c r="O14" s="182"/>
      <c r="P14" s="182"/>
      <c r="Q14" s="182"/>
      <c r="R14" s="182"/>
      <c r="S14" s="182"/>
      <c r="T14" s="224"/>
      <c r="U14" s="222"/>
      <c r="V14" s="222"/>
      <c r="W14" s="222"/>
      <c r="X14" s="222"/>
      <c r="Y14" s="222"/>
      <c r="Z14" s="222"/>
    </row>
    <row r="15" spans="1:26" ht="18.75" x14ac:dyDescent="0.3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221"/>
      <c r="O15" s="221"/>
      <c r="P15" s="222" t="s">
        <v>397</v>
      </c>
      <c r="Q15" s="222"/>
      <c r="R15" s="222"/>
      <c r="S15" s="222"/>
      <c r="T15" s="222"/>
      <c r="U15" s="222"/>
      <c r="V15" s="222"/>
      <c r="W15" s="222"/>
      <c r="X15" s="222"/>
      <c r="Y15" s="222"/>
      <c r="Z15" s="222"/>
    </row>
    <row r="16" spans="1:26" ht="18.75" x14ac:dyDescent="0.3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79"/>
      <c r="O16" s="182"/>
      <c r="P16" s="182"/>
      <c r="Q16" s="182"/>
      <c r="R16" s="182"/>
      <c r="S16" s="182"/>
      <c r="T16" s="224"/>
      <c r="U16" s="224"/>
      <c r="V16" s="224"/>
      <c r="W16" s="224"/>
      <c r="X16" s="224"/>
      <c r="Y16" s="224"/>
      <c r="Z16" s="224"/>
    </row>
    <row r="17" spans="1:26" ht="18.75" x14ac:dyDescent="0.3">
      <c r="A17" s="218" t="s">
        <v>8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179"/>
      <c r="O17" s="225"/>
      <c r="P17" s="225"/>
      <c r="Q17" s="225"/>
      <c r="R17" s="225"/>
      <c r="S17" s="225"/>
      <c r="T17" s="222"/>
      <c r="U17" s="222"/>
      <c r="V17" s="222"/>
      <c r="W17" s="222"/>
      <c r="X17" s="222"/>
      <c r="Y17" s="222"/>
      <c r="Z17" s="222"/>
    </row>
    <row r="18" spans="1:26" ht="18.75" x14ac:dyDescent="0.3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79"/>
      <c r="O18" s="183"/>
      <c r="P18" s="183"/>
      <c r="Q18" s="183"/>
      <c r="R18" s="183"/>
      <c r="S18" s="183"/>
      <c r="T18" s="184"/>
      <c r="U18" s="184"/>
      <c r="V18" s="184"/>
      <c r="W18" s="184"/>
      <c r="X18" s="184"/>
      <c r="Y18" s="184"/>
      <c r="Z18" s="184"/>
    </row>
    <row r="19" spans="1:26" ht="18.75" x14ac:dyDescent="0.3">
      <c r="A19" s="218" t="s">
        <v>91</v>
      </c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179"/>
      <c r="O19" s="179"/>
      <c r="P19" s="179"/>
      <c r="Q19" s="179"/>
      <c r="R19" s="179"/>
      <c r="S19" s="179"/>
      <c r="T19" s="222"/>
      <c r="U19" s="222"/>
      <c r="V19" s="222"/>
      <c r="W19" s="222"/>
      <c r="X19" s="222"/>
      <c r="Y19" s="222"/>
      <c r="Z19" s="222"/>
    </row>
    <row r="20" spans="1:26" ht="18.75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79"/>
      <c r="O20" s="179"/>
      <c r="P20" s="179"/>
      <c r="Q20" s="179"/>
      <c r="R20" s="179"/>
      <c r="S20" s="179"/>
      <c r="T20" s="184"/>
      <c r="U20" s="184"/>
      <c r="V20" s="184"/>
      <c r="W20" s="184"/>
      <c r="X20" s="184"/>
      <c r="Y20" s="184"/>
      <c r="Z20" s="184"/>
    </row>
    <row r="21" spans="1:26" ht="18.75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79"/>
      <c r="O21" s="179"/>
      <c r="P21" s="179"/>
      <c r="Q21" s="179"/>
      <c r="R21" s="179"/>
      <c r="S21" s="179"/>
      <c r="T21" s="184"/>
      <c r="U21" s="184"/>
      <c r="V21" s="184"/>
      <c r="W21" s="184"/>
      <c r="X21" s="184"/>
      <c r="Y21" s="184"/>
      <c r="Z21" s="184"/>
    </row>
    <row r="22" spans="1:26" ht="18.75" x14ac:dyDescent="0.3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79"/>
      <c r="O22" s="179"/>
      <c r="P22" s="179"/>
      <c r="Q22" s="179"/>
      <c r="R22" s="179"/>
      <c r="S22" s="179"/>
      <c r="T22" s="184"/>
      <c r="U22" s="184"/>
      <c r="V22" s="184"/>
      <c r="W22" s="184"/>
      <c r="X22" s="184"/>
      <c r="Y22" s="184"/>
      <c r="Z22" s="184"/>
    </row>
    <row r="23" spans="1:26" ht="37.9" customHeight="1" x14ac:dyDescent="0.3">
      <c r="A23" s="219" t="s">
        <v>312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179"/>
      <c r="O23" s="179"/>
      <c r="P23" s="179"/>
      <c r="Q23" s="179"/>
      <c r="R23" s="179"/>
      <c r="S23" s="179"/>
      <c r="T23" s="179"/>
      <c r="U23" s="179"/>
      <c r="V23" s="179"/>
      <c r="W23" s="187"/>
      <c r="X23" s="187"/>
      <c r="Y23" s="187"/>
      <c r="Z23" s="187"/>
    </row>
    <row r="24" spans="1:26" ht="18.75" x14ac:dyDescent="0.3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91" t="s">
        <v>12</v>
      </c>
      <c r="O24" s="179"/>
      <c r="P24" s="179"/>
      <c r="Q24" s="179"/>
      <c r="R24" s="179"/>
      <c r="S24" s="179"/>
      <c r="T24" s="179"/>
      <c r="U24" s="179"/>
      <c r="V24" s="179"/>
      <c r="W24" s="187"/>
      <c r="X24" s="187"/>
      <c r="Y24" s="187"/>
      <c r="Z24" s="187"/>
    </row>
    <row r="25" spans="1:26" ht="18.75" x14ac:dyDescent="0.3">
      <c r="A25" s="182"/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222" t="s">
        <v>13</v>
      </c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</row>
    <row r="26" spans="1:26" ht="18.75" x14ac:dyDescent="0.3">
      <c r="A26" s="218" t="s">
        <v>395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22" t="s">
        <v>14</v>
      </c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</row>
    <row r="27" spans="1:26" ht="18.75" x14ac:dyDescent="0.3">
      <c r="A27" s="218" t="s">
        <v>396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179"/>
      <c r="O27" s="179"/>
      <c r="P27" s="179"/>
      <c r="Q27" s="179"/>
      <c r="R27" s="186"/>
      <c r="S27" s="179"/>
      <c r="T27" s="179"/>
      <c r="U27" s="179"/>
      <c r="V27" s="179"/>
      <c r="W27" s="187"/>
      <c r="X27" s="187"/>
      <c r="Y27" s="187"/>
      <c r="Z27" s="187"/>
    </row>
    <row r="28" spans="1:26" ht="18.75" x14ac:dyDescent="0.3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79" t="s">
        <v>18</v>
      </c>
      <c r="O28" s="189"/>
      <c r="P28" s="179" t="s">
        <v>16</v>
      </c>
      <c r="Q28" s="180" t="s">
        <v>6</v>
      </c>
      <c r="R28" s="190"/>
      <c r="S28" s="182" t="s">
        <v>7</v>
      </c>
      <c r="T28" s="189"/>
      <c r="U28" s="179" t="str">
        <f>A40&amp;"г."</f>
        <v>2021г.</v>
      </c>
      <c r="V28" s="179"/>
      <c r="W28" s="187"/>
      <c r="X28" s="187"/>
      <c r="Y28" s="187"/>
      <c r="Z28" s="187"/>
    </row>
    <row r="29" spans="1:26" ht="18.75" x14ac:dyDescent="0.3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79" t="s">
        <v>15</v>
      </c>
      <c r="O29" s="179"/>
      <c r="P29" s="221"/>
      <c r="Q29" s="221"/>
      <c r="R29" s="221"/>
      <c r="S29" s="221"/>
      <c r="T29" s="221"/>
      <c r="U29" s="222" t="s">
        <v>17</v>
      </c>
      <c r="V29" s="222"/>
      <c r="W29" s="222"/>
      <c r="X29" s="187"/>
      <c r="Y29" s="187"/>
      <c r="Z29" s="187"/>
    </row>
    <row r="30" spans="1:26" ht="18.75" x14ac:dyDescent="0.3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79"/>
      <c r="O30" s="179"/>
      <c r="P30" s="179"/>
      <c r="Q30" s="179"/>
      <c r="R30" s="179"/>
      <c r="S30" s="179"/>
      <c r="T30" s="179"/>
      <c r="U30" s="179"/>
      <c r="V30" s="179"/>
      <c r="W30" s="187"/>
      <c r="X30" s="187"/>
      <c r="Y30" s="187"/>
      <c r="Z30" s="187"/>
    </row>
    <row r="31" spans="1:26" ht="18.75" x14ac:dyDescent="0.3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79"/>
      <c r="O31" s="179"/>
      <c r="P31" s="179"/>
      <c r="Q31" s="179"/>
      <c r="R31" s="179"/>
      <c r="S31" s="179"/>
      <c r="T31" s="179"/>
      <c r="U31" s="179"/>
      <c r="V31" s="179"/>
      <c r="W31" s="187"/>
      <c r="X31" s="187"/>
      <c r="Y31" s="187"/>
      <c r="Z31" s="187"/>
    </row>
    <row r="32" spans="1:26" ht="18.75" x14ac:dyDescent="0.3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222" t="s">
        <v>67</v>
      </c>
      <c r="O32" s="222"/>
      <c r="P32" s="222"/>
      <c r="Q32" s="222"/>
      <c r="R32" s="222"/>
      <c r="S32" s="222"/>
      <c r="T32" s="221" t="s">
        <v>398</v>
      </c>
      <c r="U32" s="221"/>
      <c r="V32" s="179" t="s">
        <v>399</v>
      </c>
      <c r="W32" s="187"/>
      <c r="X32" s="187"/>
      <c r="Y32" s="187"/>
      <c r="Z32" s="187"/>
    </row>
    <row r="33" spans="1:26" ht="18.75" x14ac:dyDescent="0.3">
      <c r="A33" s="187"/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</row>
    <row r="34" spans="1:26" ht="18.75" x14ac:dyDescent="0.3">
      <c r="A34" s="187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ht="18.75" x14ac:dyDescent="0.3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</row>
    <row r="36" spans="1:26" ht="18.75" x14ac:dyDescent="0.3">
      <c r="A36" s="187"/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</row>
    <row r="37" spans="1:26" ht="18.75" x14ac:dyDescent="0.3">
      <c r="A37" s="187"/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</row>
    <row r="38" spans="1:26" ht="18.75" x14ac:dyDescent="0.3">
      <c r="A38" s="187"/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</row>
    <row r="39" spans="1:26" ht="18.75" x14ac:dyDescent="0.3">
      <c r="A39" s="218" t="s">
        <v>11</v>
      </c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</row>
    <row r="40" spans="1:26" ht="18.75" x14ac:dyDescent="0.3">
      <c r="A40" s="218">
        <v>2021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</row>
    <row r="41" spans="1:26" ht="18.75" x14ac:dyDescent="0.3">
      <c r="A41" s="223"/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</row>
    <row r="42" spans="1:26" ht="18.75" x14ac:dyDescent="0.3">
      <c r="A42" s="187"/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</row>
    <row r="43" spans="1:26" ht="18.75" x14ac:dyDescent="0.3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</row>
    <row r="44" spans="1:26" ht="18.75" x14ac:dyDescent="0.3">
      <c r="A44" s="187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</row>
    <row r="45" spans="1:26" ht="18.75" x14ac:dyDescent="0.3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</row>
    <row r="46" spans="1:26" ht="18.75" x14ac:dyDescent="0.3">
      <c r="A46" s="187"/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</row>
    <row r="47" spans="1:26" ht="18.75" x14ac:dyDescent="0.3">
      <c r="A47" s="187"/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</row>
    <row r="48" spans="1:26" ht="18.75" x14ac:dyDescent="0.3">
      <c r="A48" s="187"/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</row>
    <row r="49" spans="1:26" ht="18.75" x14ac:dyDescent="0.3">
      <c r="A49" s="187"/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</row>
    <row r="50" spans="1:26" ht="18.75" x14ac:dyDescent="0.3">
      <c r="A50" s="187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</row>
    <row r="51" spans="1:26" ht="18.75" x14ac:dyDescent="0.3">
      <c r="A51" s="187"/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</row>
    <row r="52" spans="1:26" ht="18.75" x14ac:dyDescent="0.3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</row>
    <row r="53" spans="1:26" ht="18.75" x14ac:dyDescent="0.3">
      <c r="A53" s="187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</row>
    <row r="54" spans="1:26" ht="18.75" x14ac:dyDescent="0.3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</row>
    <row r="55" spans="1:26" ht="18.75" x14ac:dyDescent="0.3">
      <c r="A55" s="187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</row>
    <row r="56" spans="1:26" ht="18.75" x14ac:dyDescent="0.3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</row>
    <row r="57" spans="1:26" ht="18.75" x14ac:dyDescent="0.3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</row>
    <row r="58" spans="1:26" ht="18.75" x14ac:dyDescent="0.3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</row>
    <row r="59" spans="1:26" ht="18.75" x14ac:dyDescent="0.3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</row>
    <row r="60" spans="1:26" ht="18.75" x14ac:dyDescent="0.3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</row>
    <row r="61" spans="1:26" ht="18.75" x14ac:dyDescent="0.3">
      <c r="A61" s="187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</row>
    <row r="62" spans="1:26" ht="18.75" x14ac:dyDescent="0.3">
      <c r="A62" s="187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</row>
    <row r="63" spans="1:26" ht="18.75" x14ac:dyDescent="0.3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</row>
    <row r="64" spans="1:26" ht="18.75" x14ac:dyDescent="0.3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</row>
    <row r="65" spans="1:26" ht="18.75" x14ac:dyDescent="0.3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</row>
    <row r="66" spans="1:26" ht="18.75" x14ac:dyDescent="0.3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</row>
    <row r="67" spans="1:26" ht="18.75" x14ac:dyDescent="0.3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</row>
    <row r="68" spans="1:26" ht="18.75" x14ac:dyDescent="0.3">
      <c r="A68" s="187"/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</row>
    <row r="69" spans="1:26" ht="18.75" x14ac:dyDescent="0.3">
      <c r="A69" s="187"/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</row>
    <row r="70" spans="1:26" ht="18.75" x14ac:dyDescent="0.3">
      <c r="A70" s="187"/>
      <c r="B70" s="187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</row>
    <row r="71" spans="1:26" ht="18.75" x14ac:dyDescent="0.3">
      <c r="A71" s="187"/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</row>
    <row r="72" spans="1:26" ht="18.75" x14ac:dyDescent="0.3">
      <c r="A72" s="187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</row>
    <row r="73" spans="1:26" ht="18.75" x14ac:dyDescent="0.3">
      <c r="A73" s="187"/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</row>
    <row r="74" spans="1:26" ht="18.75" x14ac:dyDescent="0.3">
      <c r="A74" s="187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</row>
    <row r="75" spans="1:26" ht="18.75" x14ac:dyDescent="0.3">
      <c r="A75" s="187"/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</row>
    <row r="76" spans="1:26" ht="18.75" x14ac:dyDescent="0.3">
      <c r="A76" s="187"/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</row>
    <row r="77" spans="1:26" ht="18.75" x14ac:dyDescent="0.3">
      <c r="A77" s="187"/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</row>
    <row r="78" spans="1:26" ht="18.75" x14ac:dyDescent="0.3">
      <c r="A78" s="187"/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</row>
    <row r="79" spans="1:26" ht="18.75" x14ac:dyDescent="0.3">
      <c r="A79" s="187"/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</row>
    <row r="80" spans="1:26" ht="18.75" x14ac:dyDescent="0.3">
      <c r="A80" s="187"/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</row>
    <row r="81" spans="1:26" ht="18.75" x14ac:dyDescent="0.3">
      <c r="A81" s="187"/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</row>
    <row r="82" spans="1:26" ht="18.75" x14ac:dyDescent="0.3">
      <c r="A82" s="187"/>
      <c r="B82" s="187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</row>
    <row r="83" spans="1:26" ht="18.75" x14ac:dyDescent="0.3">
      <c r="A83" s="187"/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</row>
    <row r="84" spans="1:26" ht="18.75" x14ac:dyDescent="0.3">
      <c r="A84" s="187"/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</row>
    <row r="85" spans="1:26" ht="18.75" x14ac:dyDescent="0.3">
      <c r="A85" s="187"/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</row>
    <row r="86" spans="1:26" ht="18.75" x14ac:dyDescent="0.3">
      <c r="A86" s="187"/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</row>
    <row r="87" spans="1:26" ht="18.75" x14ac:dyDescent="0.3">
      <c r="A87" s="187"/>
      <c r="B87" s="187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</row>
    <row r="88" spans="1:26" ht="18.75" x14ac:dyDescent="0.3">
      <c r="A88" s="187"/>
      <c r="B88" s="187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</row>
    <row r="89" spans="1:26" ht="18.75" x14ac:dyDescent="0.3">
      <c r="A89" s="187"/>
      <c r="B89" s="187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</row>
    <row r="90" spans="1:26" ht="18.75" x14ac:dyDescent="0.3">
      <c r="A90" s="187"/>
      <c r="B90" s="187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</row>
    <row r="91" spans="1:26" ht="18.75" x14ac:dyDescent="0.3">
      <c r="A91" s="187"/>
      <c r="B91" s="187"/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</row>
    <row r="92" spans="1:26" ht="18.75" x14ac:dyDescent="0.3">
      <c r="A92" s="187"/>
      <c r="B92" s="187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</row>
    <row r="93" spans="1:26" ht="18.75" x14ac:dyDescent="0.3">
      <c r="A93" s="187"/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</row>
    <row r="94" spans="1:26" ht="18.75" x14ac:dyDescent="0.3">
      <c r="A94" s="187"/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</row>
  </sheetData>
  <mergeCells count="36">
    <mergeCell ref="N25:Z25"/>
    <mergeCell ref="N26:Z26"/>
    <mergeCell ref="P29:T29"/>
    <mergeCell ref="U29:W29"/>
    <mergeCell ref="N32:S32"/>
    <mergeCell ref="T32:U32"/>
    <mergeCell ref="T16:Z16"/>
    <mergeCell ref="O17:S17"/>
    <mergeCell ref="T17:Z17"/>
    <mergeCell ref="T19:Z19"/>
    <mergeCell ref="N1:Z5"/>
    <mergeCell ref="T14:Z14"/>
    <mergeCell ref="N9:S9"/>
    <mergeCell ref="N13:O13"/>
    <mergeCell ref="P13:Z13"/>
    <mergeCell ref="N15:O15"/>
    <mergeCell ref="P15:Z15"/>
    <mergeCell ref="N12:O12"/>
    <mergeCell ref="A40:M40"/>
    <mergeCell ref="A41:M41"/>
    <mergeCell ref="A26:M26"/>
    <mergeCell ref="A27:M27"/>
    <mergeCell ref="A39:M39"/>
    <mergeCell ref="A17:M17"/>
    <mergeCell ref="A19:M19"/>
    <mergeCell ref="A23:M23"/>
    <mergeCell ref="A1:M1"/>
    <mergeCell ref="A2:M2"/>
    <mergeCell ref="A3:M3"/>
    <mergeCell ref="A4:M4"/>
    <mergeCell ref="A5:M5"/>
    <mergeCell ref="K12:L12"/>
    <mergeCell ref="G12:J12"/>
    <mergeCell ref="G10:L10"/>
    <mergeCell ref="G11:L11"/>
    <mergeCell ref="J13:K13"/>
  </mergeCells>
  <pageMargins left="0.87009803921568629" right="0.39370078740157483" top="0.59055118110236227" bottom="0.39370078740157483" header="0.31496062992125984" footer="0.31496062992125984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T43"/>
  <sheetViews>
    <sheetView showWhiteSpace="0" view="pageLayout" topLeftCell="A10" zoomScale="80" zoomScaleNormal="100" zoomScalePageLayoutView="80" workbookViewId="0">
      <selection activeCell="Q35" sqref="Q35"/>
    </sheetView>
  </sheetViews>
  <sheetFormatPr defaultRowHeight="15" x14ac:dyDescent="0.25"/>
  <cols>
    <col min="1" max="1" width="6.5703125" customWidth="1"/>
    <col min="4" max="4" width="10.5703125" customWidth="1"/>
    <col min="5" max="5" width="8.5703125" customWidth="1"/>
    <col min="6" max="6" width="10.5703125" customWidth="1"/>
    <col min="7" max="7" width="7.85546875" customWidth="1"/>
    <col min="8" max="8" width="8.7109375" customWidth="1"/>
    <col min="9" max="9" width="7.42578125" customWidth="1"/>
    <col min="10" max="10" width="8" customWidth="1"/>
    <col min="11" max="11" width="10.140625" customWidth="1"/>
    <col min="12" max="12" width="8.85546875" customWidth="1"/>
    <col min="13" max="13" width="8.42578125" customWidth="1"/>
    <col min="14" max="14" width="7" customWidth="1"/>
    <col min="16" max="16" width="7.85546875" customWidth="1"/>
    <col min="17" max="17" width="8.7109375" customWidth="1"/>
    <col min="19" max="19" width="8.7109375" customWidth="1"/>
  </cols>
  <sheetData>
    <row r="1" spans="1:20" ht="15.75" x14ac:dyDescent="0.25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20" ht="15.75" x14ac:dyDescent="0.25">
      <c r="A2" s="334" t="s">
        <v>1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20" ht="15.75" x14ac:dyDescent="0.25">
      <c r="A3" s="334" t="s">
        <v>2</v>
      </c>
      <c r="B3" s="334"/>
      <c r="C3" s="334"/>
      <c r="D3" s="334"/>
      <c r="E3" s="334"/>
      <c r="F3" s="334"/>
      <c r="G3" s="334"/>
      <c r="H3" s="334"/>
      <c r="I3" s="334"/>
      <c r="J3" s="334"/>
    </row>
    <row r="4" spans="1:20" ht="15.75" customHeight="1" thickBot="1" x14ac:dyDescent="0.35">
      <c r="A4" s="401" t="s">
        <v>3</v>
      </c>
      <c r="B4" s="401"/>
      <c r="C4" s="401"/>
      <c r="D4" s="401"/>
      <c r="E4" s="401"/>
      <c r="F4" s="401"/>
      <c r="G4" s="401"/>
      <c r="H4" s="401"/>
      <c r="I4" s="401"/>
      <c r="J4" s="401"/>
      <c r="K4" s="407" t="s">
        <v>56</v>
      </c>
      <c r="L4" s="407"/>
      <c r="M4" s="407"/>
      <c r="N4" s="407"/>
      <c r="O4" s="407"/>
      <c r="P4" s="407"/>
      <c r="Q4" s="407"/>
      <c r="R4" s="407"/>
      <c r="S4" s="407"/>
      <c r="T4" s="407"/>
    </row>
    <row r="5" spans="1:20" ht="16.5" thickBot="1" x14ac:dyDescent="0.3">
      <c r="A5" s="334" t="s">
        <v>4</v>
      </c>
      <c r="B5" s="334"/>
      <c r="C5" s="334"/>
      <c r="D5" s="334"/>
      <c r="E5" s="334"/>
      <c r="F5" s="334"/>
      <c r="G5" s="334"/>
      <c r="H5" s="334"/>
      <c r="I5" s="334"/>
      <c r="J5" s="334"/>
      <c r="K5" s="408" t="s">
        <v>57</v>
      </c>
      <c r="L5" s="412" t="s">
        <v>58</v>
      </c>
      <c r="M5" s="416" t="s">
        <v>59</v>
      </c>
      <c r="N5" s="417"/>
      <c r="O5" s="417"/>
      <c r="P5" s="417"/>
      <c r="Q5" s="417"/>
      <c r="R5" s="417"/>
      <c r="S5" s="417"/>
      <c r="T5" s="418"/>
    </row>
    <row r="6" spans="1:20" ht="16.5" thickBot="1" x14ac:dyDescent="0.3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409"/>
      <c r="L6" s="413"/>
      <c r="M6" s="419" t="s">
        <v>60</v>
      </c>
      <c r="N6" s="422" t="s">
        <v>61</v>
      </c>
      <c r="O6" s="425" t="s">
        <v>326</v>
      </c>
      <c r="P6" s="416" t="s">
        <v>327</v>
      </c>
      <c r="Q6" s="417"/>
      <c r="R6" s="417"/>
      <c r="S6" s="417"/>
      <c r="T6" s="418"/>
    </row>
    <row r="7" spans="1:20" ht="16.5" thickBot="1" x14ac:dyDescent="0.3">
      <c r="K7" s="410"/>
      <c r="L7" s="414"/>
      <c r="M7" s="420"/>
      <c r="N7" s="423"/>
      <c r="O7" s="426"/>
      <c r="P7" s="428" t="s">
        <v>62</v>
      </c>
      <c r="Q7" s="416" t="s">
        <v>30</v>
      </c>
      <c r="R7" s="417"/>
      <c r="S7" s="417"/>
      <c r="T7" s="418"/>
    </row>
    <row r="8" spans="1:20" ht="96" customHeight="1" thickBot="1" x14ac:dyDescent="0.3">
      <c r="K8" s="411"/>
      <c r="L8" s="415"/>
      <c r="M8" s="421"/>
      <c r="N8" s="424"/>
      <c r="O8" s="427"/>
      <c r="P8" s="429"/>
      <c r="Q8" s="130" t="s">
        <v>63</v>
      </c>
      <c r="R8" s="131" t="s">
        <v>64</v>
      </c>
      <c r="S8" s="131" t="s">
        <v>33</v>
      </c>
      <c r="T8" s="127" t="s">
        <v>65</v>
      </c>
    </row>
    <row r="9" spans="1:20" ht="16.5" thickBot="1" x14ac:dyDescent="0.3">
      <c r="K9" s="115">
        <v>1</v>
      </c>
      <c r="L9" s="132">
        <v>2</v>
      </c>
      <c r="M9" s="26">
        <v>3</v>
      </c>
      <c r="N9" s="26">
        <v>4</v>
      </c>
      <c r="O9" s="26">
        <v>5</v>
      </c>
      <c r="P9" s="26">
        <v>6</v>
      </c>
      <c r="Q9" s="26">
        <v>7</v>
      </c>
      <c r="R9" s="26">
        <v>8</v>
      </c>
      <c r="S9" s="26">
        <v>9</v>
      </c>
      <c r="T9" s="27">
        <v>9</v>
      </c>
    </row>
    <row r="10" spans="1:20" ht="15.75" x14ac:dyDescent="0.25">
      <c r="A10" s="334" t="s">
        <v>52</v>
      </c>
      <c r="B10" s="334"/>
      <c r="C10" s="334"/>
      <c r="D10" s="334"/>
      <c r="E10" s="334"/>
      <c r="F10" s="334"/>
      <c r="G10" s="334"/>
      <c r="H10" s="334"/>
      <c r="I10" s="334"/>
      <c r="J10" s="334"/>
      <c r="K10" s="402">
        <v>3</v>
      </c>
      <c r="L10" s="133">
        <v>5</v>
      </c>
      <c r="M10" s="112"/>
      <c r="N10" s="112"/>
      <c r="O10" s="112"/>
      <c r="P10" s="112"/>
      <c r="Q10" s="112"/>
      <c r="R10" s="112"/>
      <c r="S10" s="112"/>
      <c r="T10" s="113"/>
    </row>
    <row r="11" spans="1:20" ht="16.5" thickBot="1" x14ac:dyDescent="0.3">
      <c r="A11" s="334" t="s">
        <v>328</v>
      </c>
      <c r="B11" s="334"/>
      <c r="C11" s="334"/>
      <c r="D11" s="334"/>
      <c r="E11" s="334"/>
      <c r="F11" s="334"/>
      <c r="G11" s="334"/>
      <c r="H11" s="334"/>
      <c r="I11" s="334"/>
      <c r="J11" s="334"/>
      <c r="K11" s="403"/>
      <c r="L11" s="134">
        <v>6</v>
      </c>
      <c r="M11" s="28">
        <f>N11+O11+P11</f>
        <v>116</v>
      </c>
      <c r="N11" s="28">
        <f>'КТП Р1'!C67</f>
        <v>4</v>
      </c>
      <c r="O11" s="28"/>
      <c r="P11" s="28">
        <f>Q11+R11+S11+T11</f>
        <v>112</v>
      </c>
      <c r="Q11" s="28">
        <f>SUM('КТП Р1'!C9:C12,'КТП Р1'!C16,'КТП Р1'!C18:C22,'КТП Р1'!C24:C26,'КТП Р1'!C30:C31,'КТП Р1'!C33:C43,'КТП Р1'!C47:C51)</f>
        <v>62</v>
      </c>
      <c r="R11" s="28">
        <f>SUM('КТП Р1'!C13:C15,'КТП Р1'!C17,'КТП Р1'!C23,'КТП Р1'!C27:C29,'КТП Р1'!C44:C45,'КТП Р1'!C52:C66)</f>
        <v>50</v>
      </c>
      <c r="S11" s="28"/>
      <c r="T11" s="29"/>
    </row>
    <row r="12" spans="1:20" ht="16.5" thickBot="1" x14ac:dyDescent="0.3">
      <c r="A12" s="404" t="str">
        <f>[2]Титул.!A18</f>
        <v>ПМ.02  ДИАГНОСТИКА И РЕМОНТ УСТРОЙСТВ ЗАЩИТЫ, АВТОМАТИКИ, СРЕДСТВ ИЗМЕРЕНИЯ И СИСТЕМ СИГНАЛИЗАЦИИ</v>
      </c>
      <c r="B12" s="404"/>
      <c r="C12" s="404"/>
      <c r="D12" s="404"/>
      <c r="E12" s="404"/>
      <c r="F12" s="404"/>
      <c r="G12" s="404"/>
      <c r="H12" s="404"/>
      <c r="I12" s="404"/>
      <c r="J12" s="404"/>
      <c r="K12" s="402">
        <v>4</v>
      </c>
      <c r="L12" s="111">
        <v>7</v>
      </c>
      <c r="M12" s="28"/>
      <c r="N12" s="28"/>
      <c r="O12" s="28"/>
      <c r="P12" s="28"/>
      <c r="Q12" s="28"/>
      <c r="R12" s="28"/>
      <c r="S12" s="28"/>
      <c r="T12" s="29"/>
    </row>
    <row r="13" spans="1:20" ht="16.5" thickBot="1" x14ac:dyDescent="0.3">
      <c r="A13" s="404"/>
      <c r="B13" s="404"/>
      <c r="C13" s="404"/>
      <c r="D13" s="404"/>
      <c r="E13" s="404"/>
      <c r="F13" s="404"/>
      <c r="G13" s="404"/>
      <c r="H13" s="404"/>
      <c r="I13" s="404"/>
      <c r="J13" s="404"/>
      <c r="K13" s="403"/>
      <c r="L13" s="114">
        <v>8</v>
      </c>
      <c r="M13" s="28"/>
      <c r="N13" s="28"/>
      <c r="O13" s="28"/>
      <c r="P13" s="28"/>
      <c r="Q13" s="28"/>
      <c r="R13" s="28"/>
      <c r="S13" s="28"/>
      <c r="T13" s="29"/>
    </row>
    <row r="14" spans="1:20" ht="16.5" thickBot="1" x14ac:dyDescent="0.3">
      <c r="A14" s="404"/>
      <c r="B14" s="404"/>
      <c r="C14" s="404"/>
      <c r="D14" s="404"/>
      <c r="E14" s="404"/>
      <c r="F14" s="404"/>
      <c r="G14" s="404"/>
      <c r="H14" s="404"/>
      <c r="I14" s="404"/>
      <c r="J14" s="404"/>
      <c r="K14" s="30" t="s">
        <v>35</v>
      </c>
      <c r="L14" s="108"/>
      <c r="M14" s="109">
        <f t="shared" ref="M14:R14" si="0">SUM(M10:M13)</f>
        <v>116</v>
      </c>
      <c r="N14" s="109">
        <f t="shared" si="0"/>
        <v>4</v>
      </c>
      <c r="O14" s="109">
        <f t="shared" si="0"/>
        <v>0</v>
      </c>
      <c r="P14" s="109">
        <f t="shared" si="0"/>
        <v>112</v>
      </c>
      <c r="Q14" s="109">
        <f t="shared" si="0"/>
        <v>62</v>
      </c>
      <c r="R14" s="109">
        <f t="shared" si="0"/>
        <v>50</v>
      </c>
      <c r="S14" s="109"/>
      <c r="T14" s="110"/>
    </row>
    <row r="15" spans="1:20" ht="15.75" x14ac:dyDescent="0.25">
      <c r="A15" s="334" t="str">
        <f>Р1!A4</f>
        <v>Раздел ПМ 1. Диагностика электронных устройств релейной защиты и автоматики (РЗА)</v>
      </c>
      <c r="B15" s="334"/>
      <c r="C15" s="334"/>
      <c r="D15" s="334"/>
      <c r="E15" s="334"/>
      <c r="F15" s="334"/>
      <c r="G15" s="334"/>
      <c r="H15" s="334"/>
      <c r="I15" s="334"/>
      <c r="J15" s="334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34"/>
      <c r="B16" s="334"/>
      <c r="C16" s="334"/>
      <c r="D16" s="334"/>
      <c r="E16" s="334"/>
      <c r="F16" s="334"/>
      <c r="G16" s="334"/>
      <c r="H16" s="334"/>
      <c r="I16" s="334"/>
      <c r="J16" s="334"/>
      <c r="K16" s="245" t="s">
        <v>329</v>
      </c>
      <c r="L16" s="245"/>
      <c r="M16" s="245"/>
      <c r="N16" s="245"/>
      <c r="O16" s="245"/>
      <c r="P16" s="245"/>
      <c r="Q16" s="245"/>
      <c r="R16" s="245"/>
      <c r="S16" s="245"/>
      <c r="T16" s="245"/>
    </row>
    <row r="17" spans="1:20" ht="32.450000000000003" customHeight="1" x14ac:dyDescent="0.25">
      <c r="A17" s="334" t="s">
        <v>9</v>
      </c>
      <c r="B17" s="334"/>
      <c r="C17" s="334"/>
      <c r="D17" s="334"/>
      <c r="E17" s="334"/>
      <c r="F17" s="334"/>
      <c r="G17" s="334"/>
      <c r="H17" s="334"/>
      <c r="I17" s="334"/>
      <c r="J17" s="334"/>
      <c r="K17" s="245"/>
      <c r="L17" s="245"/>
      <c r="M17" s="245"/>
      <c r="N17" s="245"/>
      <c r="O17" s="245"/>
      <c r="P17" s="245"/>
      <c r="Q17" s="245"/>
      <c r="R17" s="245"/>
      <c r="S17" s="245"/>
      <c r="T17" s="245"/>
    </row>
    <row r="18" spans="1:20" ht="15.75" x14ac:dyDescent="0.25">
      <c r="A18" s="334" t="s">
        <v>10</v>
      </c>
      <c r="B18" s="334"/>
      <c r="C18" s="334"/>
      <c r="D18" s="334"/>
      <c r="E18" s="334"/>
      <c r="F18" s="334"/>
      <c r="G18" s="334"/>
      <c r="H18" s="334"/>
      <c r="I18" s="334"/>
      <c r="J18" s="334"/>
      <c r="K18" s="245"/>
      <c r="L18" s="245"/>
      <c r="M18" s="245"/>
      <c r="N18" s="245"/>
      <c r="O18" s="245"/>
      <c r="P18" s="245"/>
      <c r="Q18" s="245"/>
      <c r="R18" s="245"/>
      <c r="S18" s="245"/>
      <c r="T18" s="245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245"/>
      <c r="L19" s="245"/>
      <c r="M19" s="245"/>
      <c r="N19" s="245"/>
      <c r="O19" s="245"/>
      <c r="P19" s="245"/>
      <c r="Q19" s="245"/>
      <c r="R19" s="245"/>
      <c r="S19" s="245"/>
      <c r="T19" s="245"/>
    </row>
    <row r="20" spans="1:20" x14ac:dyDescent="0.25">
      <c r="K20" s="245"/>
      <c r="L20" s="245"/>
      <c r="M20" s="245"/>
      <c r="N20" s="245"/>
      <c r="O20" s="245"/>
      <c r="P20" s="245"/>
      <c r="Q20" s="245"/>
      <c r="R20" s="245"/>
      <c r="S20" s="245"/>
      <c r="T20" s="245"/>
    </row>
    <row r="21" spans="1:20" ht="15.75" x14ac:dyDescent="0.25">
      <c r="K21" s="334" t="s">
        <v>68</v>
      </c>
      <c r="L21" s="334"/>
      <c r="M21" s="334"/>
      <c r="N21" s="384">
        <f>Тит!R32</f>
        <v>0</v>
      </c>
      <c r="O21" s="384"/>
      <c r="P21" s="384"/>
      <c r="Q21" s="3"/>
      <c r="R21" s="3"/>
      <c r="S21" s="3"/>
      <c r="T21" s="3"/>
    </row>
    <row r="22" spans="1:20" ht="15.75" x14ac:dyDescent="0.25">
      <c r="B22" s="400" t="s">
        <v>53</v>
      </c>
      <c r="C22" s="400"/>
      <c r="D22" s="400"/>
      <c r="E22" s="249" t="s">
        <v>55</v>
      </c>
      <c r="F22" s="249"/>
      <c r="G22" s="249"/>
      <c r="H22" s="121"/>
      <c r="I22" s="121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K24" s="6" t="s">
        <v>12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401" t="s">
        <v>54</v>
      </c>
      <c r="B25" s="401"/>
      <c r="C25" s="401"/>
      <c r="D25" s="401"/>
      <c r="E25" s="386" t="s">
        <v>330</v>
      </c>
      <c r="F25" s="386"/>
      <c r="G25" s="386"/>
      <c r="H25" s="386"/>
      <c r="I25" s="386"/>
      <c r="J25" s="386"/>
      <c r="K25" s="387" t="s">
        <v>13</v>
      </c>
      <c r="L25" s="387"/>
      <c r="M25" s="387"/>
      <c r="N25" s="387"/>
      <c r="O25" s="387"/>
      <c r="P25" s="387"/>
      <c r="Q25" s="387"/>
      <c r="R25" s="387"/>
      <c r="S25" s="387"/>
      <c r="T25" s="387"/>
    </row>
    <row r="26" spans="1:20" ht="15.7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387" t="s">
        <v>14</v>
      </c>
      <c r="L26" s="387"/>
      <c r="M26" s="387"/>
      <c r="N26" s="387"/>
      <c r="O26" s="387"/>
      <c r="P26" s="387"/>
      <c r="Q26" s="387"/>
      <c r="R26" s="387"/>
      <c r="S26" s="387"/>
      <c r="T26" s="387"/>
    </row>
    <row r="27" spans="1:20" ht="15.75" customHeight="1" x14ac:dyDescent="0.25">
      <c r="D27" s="14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customHeight="1" x14ac:dyDescent="0.25">
      <c r="K28" s="3" t="s">
        <v>69</v>
      </c>
      <c r="L28" s="15" t="s">
        <v>70</v>
      </c>
      <c r="M28" s="5"/>
      <c r="N28" s="120" t="s">
        <v>16</v>
      </c>
      <c r="O28" s="405"/>
      <c r="P28" s="406"/>
      <c r="Q28" s="406"/>
      <c r="R28" s="406"/>
      <c r="S28" s="3"/>
      <c r="T28" s="3"/>
    </row>
    <row r="29" spans="1:20" ht="15.75" x14ac:dyDescent="0.25">
      <c r="K29" s="3" t="s">
        <v>15</v>
      </c>
      <c r="L29" s="3"/>
      <c r="M29" s="405"/>
      <c r="N29" s="405"/>
      <c r="O29" s="405"/>
      <c r="P29" s="121" t="s">
        <v>17</v>
      </c>
      <c r="Q29" s="121"/>
      <c r="R29" s="121"/>
      <c r="S29" s="384"/>
      <c r="T29" s="384"/>
    </row>
    <row r="30" spans="1:20" ht="15.75" x14ac:dyDescent="0.25">
      <c r="E30" s="119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K31" s="3" t="s">
        <v>66</v>
      </c>
      <c r="L31" s="121"/>
      <c r="M31" s="405"/>
      <c r="N31" s="405"/>
      <c r="O31" s="405"/>
      <c r="P31" s="387" t="s">
        <v>455</v>
      </c>
      <c r="Q31" s="387"/>
      <c r="R31" s="387"/>
      <c r="S31" s="3"/>
      <c r="T31" s="3"/>
    </row>
    <row r="32" spans="1:20" ht="15.75" x14ac:dyDescent="0.25"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2"/>
      <c r="B41" s="2"/>
      <c r="C41" s="2"/>
      <c r="D41" s="2"/>
      <c r="E41" s="118" t="s">
        <v>11</v>
      </c>
      <c r="F41" s="2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2"/>
      <c r="B42" s="2"/>
      <c r="C42" s="2"/>
      <c r="D42" s="2"/>
      <c r="E42" s="118">
        <f>Тит!A40+2</f>
        <v>2023</v>
      </c>
      <c r="F42" s="2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3"/>
      <c r="L43" s="3"/>
      <c r="M43" s="3"/>
      <c r="N43" s="3"/>
      <c r="O43" s="3"/>
      <c r="P43" s="3"/>
      <c r="Q43" s="3"/>
      <c r="R43" s="3"/>
      <c r="S43" s="3"/>
      <c r="T43" s="3"/>
    </row>
  </sheetData>
  <mergeCells count="38">
    <mergeCell ref="A1:J1"/>
    <mergeCell ref="A2:J2"/>
    <mergeCell ref="A3:J3"/>
    <mergeCell ref="A4:J4"/>
    <mergeCell ref="K26:T26"/>
    <mergeCell ref="K4:T4"/>
    <mergeCell ref="A5:J5"/>
    <mergeCell ref="K5:K8"/>
    <mergeCell ref="L5:L8"/>
    <mergeCell ref="M5:T5"/>
    <mergeCell ref="M6:M8"/>
    <mergeCell ref="N6:N8"/>
    <mergeCell ref="O6:O8"/>
    <mergeCell ref="P6:T6"/>
    <mergeCell ref="P7:P8"/>
    <mergeCell ref="Q7:T7"/>
    <mergeCell ref="O28:R28"/>
    <mergeCell ref="M29:O29"/>
    <mergeCell ref="S29:T29"/>
    <mergeCell ref="M31:O31"/>
    <mergeCell ref="P31:R31"/>
    <mergeCell ref="A10:J10"/>
    <mergeCell ref="K10:K11"/>
    <mergeCell ref="A11:J11"/>
    <mergeCell ref="A12:J14"/>
    <mergeCell ref="K12:K13"/>
    <mergeCell ref="A15:J15"/>
    <mergeCell ref="A16:J16"/>
    <mergeCell ref="K16:T20"/>
    <mergeCell ref="A17:J17"/>
    <mergeCell ref="A18:J18"/>
    <mergeCell ref="N21:P21"/>
    <mergeCell ref="B22:D22"/>
    <mergeCell ref="E22:G22"/>
    <mergeCell ref="A25:D25"/>
    <mergeCell ref="E25:J25"/>
    <mergeCell ref="K25:T25"/>
    <mergeCell ref="K21:M21"/>
  </mergeCells>
  <pageMargins left="0.98425196850393704" right="0.39370078740157483" top="0.59055118110236227" bottom="0.39370078740157483" header="0.31496062992125984" footer="0.31496062992125984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2:K108"/>
  <sheetViews>
    <sheetView tabSelected="1" showWhiteSpace="0" view="pageLayout" zoomScale="80" zoomScaleNormal="100" zoomScalePageLayoutView="80" workbookViewId="0">
      <selection activeCell="E84" sqref="E84"/>
    </sheetView>
  </sheetViews>
  <sheetFormatPr defaultRowHeight="15" x14ac:dyDescent="0.25"/>
  <cols>
    <col min="1" max="1" width="5.28515625" customWidth="1"/>
    <col min="2" max="2" width="66.5703125" customWidth="1"/>
    <col min="3" max="3" width="7.140625" customWidth="1"/>
    <col min="4" max="5" width="15.5703125" customWidth="1"/>
    <col min="6" max="6" width="12.140625" customWidth="1"/>
    <col min="7" max="7" width="12.85546875" customWidth="1"/>
    <col min="8" max="8" width="3.85546875" customWidth="1"/>
    <col min="10" max="10" width="9.140625" customWidth="1"/>
  </cols>
  <sheetData>
    <row r="2" spans="1:11" ht="31.15" customHeight="1" x14ac:dyDescent="0.3">
      <c r="A2" s="430" t="s">
        <v>89</v>
      </c>
      <c r="B2" s="430"/>
      <c r="C2" s="430"/>
      <c r="D2" s="430"/>
      <c r="E2" s="430"/>
      <c r="F2" s="430"/>
      <c r="G2" s="430"/>
      <c r="H2" s="107"/>
      <c r="I2" s="107"/>
      <c r="J2" s="107"/>
      <c r="K2" s="3"/>
    </row>
    <row r="3" spans="1:11" ht="141.75" customHeight="1" x14ac:dyDescent="0.25">
      <c r="A3" s="433" t="s">
        <v>71</v>
      </c>
      <c r="B3" s="434" t="s">
        <v>72</v>
      </c>
      <c r="C3" s="240" t="s">
        <v>81</v>
      </c>
      <c r="D3" s="240"/>
      <c r="E3" s="423" t="s">
        <v>73</v>
      </c>
      <c r="F3" s="423" t="s">
        <v>76</v>
      </c>
      <c r="G3" s="423" t="s">
        <v>74</v>
      </c>
      <c r="H3" s="3"/>
      <c r="I3" s="3"/>
      <c r="J3" s="3"/>
      <c r="K3" s="3"/>
    </row>
    <row r="4" spans="1:11" ht="47.25" x14ac:dyDescent="0.25">
      <c r="A4" s="433"/>
      <c r="B4" s="434"/>
      <c r="C4" s="19" t="s">
        <v>75</v>
      </c>
      <c r="D4" s="19" t="s">
        <v>77</v>
      </c>
      <c r="E4" s="423"/>
      <c r="F4" s="423"/>
      <c r="G4" s="423"/>
      <c r="H4" s="3"/>
      <c r="I4" s="3"/>
      <c r="J4" s="3"/>
      <c r="K4" s="3"/>
    </row>
    <row r="5" spans="1:11" ht="15.75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"/>
      <c r="I5" s="3"/>
      <c r="J5" s="3"/>
      <c r="K5" s="3"/>
    </row>
    <row r="6" spans="1:11" ht="20.25" x14ac:dyDescent="0.3">
      <c r="A6" s="431" t="s">
        <v>332</v>
      </c>
      <c r="B6" s="432"/>
      <c r="C6" s="10">
        <v>0</v>
      </c>
      <c r="D6" s="10"/>
      <c r="E6" s="10"/>
      <c r="F6" s="10"/>
      <c r="G6" s="10"/>
      <c r="H6" s="3"/>
      <c r="I6" s="3"/>
      <c r="J6" s="3"/>
      <c r="K6" s="3"/>
    </row>
    <row r="7" spans="1:11" ht="31.5" x14ac:dyDescent="0.25">
      <c r="A7" s="135"/>
      <c r="B7" s="136" t="str">
        <f>Р1!A4</f>
        <v>Раздел ПМ 1. Диагностика электронных устройств релейной защиты и автоматики (РЗА)</v>
      </c>
      <c r="C7" s="22"/>
      <c r="D7" s="23"/>
      <c r="E7" s="23"/>
      <c r="F7" s="23"/>
      <c r="G7" s="23"/>
      <c r="H7" s="3"/>
      <c r="I7" s="3"/>
      <c r="J7" s="3"/>
      <c r="K7" s="3"/>
    </row>
    <row r="8" spans="1:11" ht="33" customHeight="1" x14ac:dyDescent="0.25">
      <c r="A8" s="137"/>
      <c r="B8" s="136" t="str">
        <f>Р1!A6</f>
        <v>Тема 1.1. Органы и узлы устройств РЗА на микроэлектронной элементной базе.</v>
      </c>
      <c r="C8" s="22"/>
      <c r="D8" s="23"/>
      <c r="E8" s="23"/>
      <c r="F8" s="23"/>
      <c r="G8" s="23"/>
      <c r="H8" s="3"/>
      <c r="I8" s="3"/>
      <c r="J8" s="3"/>
      <c r="K8" s="3"/>
    </row>
    <row r="9" spans="1:11" ht="31.5" x14ac:dyDescent="0.25">
      <c r="A9" s="138">
        <v>1</v>
      </c>
      <c r="B9" s="139" t="str">
        <f>Р1!C7</f>
        <v>Линейные преобразователи сигналов. Преобразователи тока и напряженя.</v>
      </c>
      <c r="C9" s="10">
        <v>2</v>
      </c>
      <c r="D9" s="24" t="s">
        <v>78</v>
      </c>
      <c r="E9" s="24" t="s">
        <v>357</v>
      </c>
      <c r="F9" s="24" t="s">
        <v>85</v>
      </c>
      <c r="G9" s="24" t="s">
        <v>86</v>
      </c>
      <c r="H9" s="3"/>
      <c r="I9" s="3"/>
      <c r="J9" s="3"/>
      <c r="K9" s="3"/>
    </row>
    <row r="10" spans="1:11" ht="31.5" x14ac:dyDescent="0.25">
      <c r="A10" s="138">
        <v>2</v>
      </c>
      <c r="B10" s="139" t="str">
        <f>Р1!C8</f>
        <v>Нелинейные преобразователи сигналов. Выпрямители, фильтры.</v>
      </c>
      <c r="C10" s="10">
        <v>2</v>
      </c>
      <c r="D10" s="24" t="s">
        <v>78</v>
      </c>
      <c r="E10" s="24"/>
      <c r="F10" s="24" t="s">
        <v>85</v>
      </c>
      <c r="G10" s="24" t="s">
        <v>86</v>
      </c>
      <c r="H10" s="3"/>
      <c r="I10" s="3"/>
      <c r="J10" s="3"/>
      <c r="K10" s="3"/>
    </row>
    <row r="11" spans="1:11" ht="47.25" x14ac:dyDescent="0.25">
      <c r="A11" s="138">
        <v>3</v>
      </c>
      <c r="B11" s="139" t="str">
        <f>Р1!C9</f>
        <v>Операционные усилители (ОУ). Схемы включения: инвертирующий ОУ, неинвертирующий ОУ, дифференциальный ОУ, интегрирующий ОУ.</v>
      </c>
      <c r="C11" s="10">
        <v>2</v>
      </c>
      <c r="D11" s="24" t="s">
        <v>78</v>
      </c>
      <c r="E11" s="24"/>
      <c r="F11" s="24" t="s">
        <v>85</v>
      </c>
      <c r="G11" s="24" t="s">
        <v>86</v>
      </c>
      <c r="H11" s="3"/>
      <c r="I11" s="3"/>
      <c r="J11" s="3"/>
      <c r="K11" s="3"/>
    </row>
    <row r="12" spans="1:11" ht="31.5" x14ac:dyDescent="0.25">
      <c r="A12" s="138">
        <v>4</v>
      </c>
      <c r="B12" s="139" t="str">
        <f>Р1!C10</f>
        <v>Функциональные элементы, выполняемые на ОУ: сумматоры напряжения, компараторы, пороговые элементы.</v>
      </c>
      <c r="C12" s="10">
        <v>2</v>
      </c>
      <c r="D12" s="24" t="s">
        <v>78</v>
      </c>
      <c r="E12" s="24"/>
      <c r="F12" s="24" t="s">
        <v>85</v>
      </c>
      <c r="G12" s="24" t="s">
        <v>86</v>
      </c>
      <c r="H12" s="3"/>
      <c r="I12" s="3"/>
      <c r="J12" s="3"/>
      <c r="K12" s="3"/>
    </row>
    <row r="13" spans="1:11" ht="31.5" x14ac:dyDescent="0.25">
      <c r="A13" s="159">
        <v>5</v>
      </c>
      <c r="B13" s="160" t="str">
        <f>Р1!C23</f>
        <v>ЛР№1 Исследование параметров и характеристик операционных усилителей</v>
      </c>
      <c r="C13" s="161">
        <v>2</v>
      </c>
      <c r="D13" s="162" t="s">
        <v>79</v>
      </c>
      <c r="E13" s="162" t="s">
        <v>82</v>
      </c>
      <c r="F13" s="162" t="s">
        <v>356</v>
      </c>
      <c r="G13" s="162" t="s">
        <v>87</v>
      </c>
      <c r="H13" s="3"/>
      <c r="I13" s="3"/>
      <c r="J13" s="3"/>
      <c r="K13" s="3"/>
    </row>
    <row r="14" spans="1:11" ht="31.5" x14ac:dyDescent="0.25">
      <c r="A14" s="159">
        <v>6</v>
      </c>
      <c r="B14" s="160" t="str">
        <f>Р1!C24</f>
        <v>ЛР№2 Исследование схем на операционных усилителях.</v>
      </c>
      <c r="C14" s="161">
        <v>2</v>
      </c>
      <c r="D14" s="162" t="s">
        <v>79</v>
      </c>
      <c r="E14" s="162" t="s">
        <v>82</v>
      </c>
      <c r="F14" s="162" t="s">
        <v>356</v>
      </c>
      <c r="G14" s="162" t="s">
        <v>87</v>
      </c>
      <c r="H14" s="3"/>
      <c r="I14" s="3"/>
      <c r="J14" s="3"/>
      <c r="K14" s="3"/>
    </row>
    <row r="15" spans="1:11" ht="31.5" x14ac:dyDescent="0.25">
      <c r="A15" s="159">
        <v>7</v>
      </c>
      <c r="B15" s="160" t="str">
        <f>Р1!C25</f>
        <v>ЛР№3 Исследование компараторов на операционных усилителях.</v>
      </c>
      <c r="C15" s="161">
        <v>2</v>
      </c>
      <c r="D15" s="162" t="s">
        <v>79</v>
      </c>
      <c r="E15" s="162" t="s">
        <v>82</v>
      </c>
      <c r="F15" s="162" t="s">
        <v>356</v>
      </c>
      <c r="G15" s="162" t="s">
        <v>87</v>
      </c>
      <c r="H15" s="3"/>
      <c r="I15" s="3"/>
      <c r="J15" s="3"/>
      <c r="K15" s="3"/>
    </row>
    <row r="16" spans="1:11" ht="47.25" x14ac:dyDescent="0.25">
      <c r="A16" s="138">
        <v>8</v>
      </c>
      <c r="B16" s="139" t="str">
        <f>Р1!C11</f>
        <v>Мультивибраторы: принцип работы, функциональная схема, временная диаграмма, параметры, примеры использования, микросхемное исполнение.</v>
      </c>
      <c r="C16" s="123">
        <v>2</v>
      </c>
      <c r="D16" s="124" t="s">
        <v>78</v>
      </c>
      <c r="E16" s="124"/>
      <c r="F16" s="124" t="s">
        <v>85</v>
      </c>
      <c r="G16" s="124" t="s">
        <v>86</v>
      </c>
      <c r="H16" s="3"/>
      <c r="I16" s="3"/>
      <c r="J16" s="3"/>
      <c r="K16" s="3"/>
    </row>
    <row r="17" spans="1:11" ht="31.5" x14ac:dyDescent="0.25">
      <c r="A17" s="159">
        <v>9</v>
      </c>
      <c r="B17" s="160" t="str">
        <f>Р1!C26</f>
        <v>ЛР№4 Исследование мультивибратора.</v>
      </c>
      <c r="C17" s="161">
        <v>2</v>
      </c>
      <c r="D17" s="162" t="s">
        <v>79</v>
      </c>
      <c r="E17" s="163" t="s">
        <v>82</v>
      </c>
      <c r="F17" s="162" t="s">
        <v>356</v>
      </c>
      <c r="G17" s="162" t="s">
        <v>87</v>
      </c>
      <c r="H17" s="3"/>
      <c r="I17" s="3"/>
      <c r="J17" s="3"/>
      <c r="K17" s="3"/>
    </row>
    <row r="18" spans="1:11" ht="31.5" x14ac:dyDescent="0.25">
      <c r="A18" s="138">
        <v>10</v>
      </c>
      <c r="B18" s="139" t="str">
        <f>Р1!C12</f>
        <v>Измерительные органы РЗ. Компараторы, триггеров Шмитта, нуль-индикаторов.</v>
      </c>
      <c r="C18" s="123">
        <v>2</v>
      </c>
      <c r="D18" s="124" t="s">
        <v>78</v>
      </c>
      <c r="E18" s="124"/>
      <c r="F18" s="124" t="s">
        <v>85</v>
      </c>
      <c r="G18" s="124" t="s">
        <v>86</v>
      </c>
      <c r="H18" s="3"/>
      <c r="I18" s="3"/>
      <c r="J18" s="3"/>
      <c r="K18" s="3"/>
    </row>
    <row r="19" spans="1:11" ht="31.5" x14ac:dyDescent="0.25">
      <c r="A19" s="138">
        <v>11</v>
      </c>
      <c r="B19" s="139" t="str">
        <f>Р1!C13</f>
        <v>Полосовые фильтры высокой и низкой частот. Активные фильтры на ОУ.</v>
      </c>
      <c r="C19" s="123">
        <v>2</v>
      </c>
      <c r="D19" s="124" t="s">
        <v>78</v>
      </c>
      <c r="E19" s="124"/>
      <c r="F19" s="124" t="s">
        <v>85</v>
      </c>
      <c r="G19" s="124" t="s">
        <v>86</v>
      </c>
      <c r="H19" s="3"/>
      <c r="I19" s="3"/>
      <c r="J19" s="3"/>
      <c r="K19" s="3"/>
    </row>
    <row r="20" spans="1:11" ht="31.5" x14ac:dyDescent="0.25">
      <c r="A20" s="138">
        <v>12</v>
      </c>
      <c r="B20" s="139" t="str">
        <f>Р1!C14</f>
        <v>Фильтры симметричных составляющих в УРЗ.</v>
      </c>
      <c r="C20" s="123">
        <v>2</v>
      </c>
      <c r="D20" s="124" t="s">
        <v>78</v>
      </c>
      <c r="E20" s="124"/>
      <c r="F20" s="124" t="s">
        <v>85</v>
      </c>
      <c r="G20" s="124" t="s">
        <v>86</v>
      </c>
      <c r="H20" s="3"/>
      <c r="I20" s="3"/>
      <c r="J20" s="3"/>
      <c r="K20" s="3"/>
    </row>
    <row r="21" spans="1:11" ht="31.5" x14ac:dyDescent="0.25">
      <c r="A21" s="138">
        <v>13</v>
      </c>
      <c r="B21" s="139" t="str">
        <f>Р1!C15</f>
        <v>Фильтры реле РНФ-1М, РТФ-1.</v>
      </c>
      <c r="C21" s="123">
        <v>2</v>
      </c>
      <c r="D21" s="124" t="s">
        <v>78</v>
      </c>
      <c r="E21" s="124"/>
      <c r="F21" s="124" t="s">
        <v>85</v>
      </c>
      <c r="G21" s="124" t="s">
        <v>86</v>
      </c>
      <c r="H21" s="3"/>
      <c r="I21" s="3"/>
      <c r="J21" s="3"/>
      <c r="K21" s="3"/>
    </row>
    <row r="22" spans="1:11" ht="31.5" x14ac:dyDescent="0.25">
      <c r="A22" s="138">
        <v>14</v>
      </c>
      <c r="B22" s="139" t="str">
        <f>Р1!C16</f>
        <v>Элементы логической части УЗР.  Логические элементы. Триггеры (RS, D, T, JK-типов).</v>
      </c>
      <c r="C22" s="123">
        <v>2</v>
      </c>
      <c r="D22" s="124" t="s">
        <v>78</v>
      </c>
      <c r="E22" s="124"/>
      <c r="F22" s="124" t="s">
        <v>85</v>
      </c>
      <c r="G22" s="124" t="s">
        <v>86</v>
      </c>
      <c r="H22" s="3"/>
      <c r="I22" s="3"/>
      <c r="J22" s="3"/>
      <c r="K22" s="3"/>
    </row>
    <row r="23" spans="1:11" ht="31.5" x14ac:dyDescent="0.25">
      <c r="A23" s="159">
        <v>15</v>
      </c>
      <c r="B23" s="160" t="str">
        <f>Р1!C27</f>
        <v>ЛР№5 Исследование RS-триггера, D-триггера, JK-триггера.</v>
      </c>
      <c r="C23" s="161">
        <v>2</v>
      </c>
      <c r="D23" s="162" t="s">
        <v>79</v>
      </c>
      <c r="E23" s="163" t="s">
        <v>82</v>
      </c>
      <c r="F23" s="162" t="s">
        <v>356</v>
      </c>
      <c r="G23" s="162" t="s">
        <v>87</v>
      </c>
      <c r="H23" s="3"/>
      <c r="I23" s="3"/>
      <c r="J23" s="3"/>
      <c r="K23" s="3"/>
    </row>
    <row r="24" spans="1:11" ht="31.5" x14ac:dyDescent="0.25">
      <c r="A24" s="138">
        <v>16</v>
      </c>
      <c r="B24" s="139" t="str">
        <f>Р1!C17</f>
        <v>Счетчики. Суммирующие, вычитающие и реверсивные счетчики.</v>
      </c>
      <c r="C24" s="123">
        <v>2</v>
      </c>
      <c r="D24" s="124" t="s">
        <v>78</v>
      </c>
      <c r="E24" s="124"/>
      <c r="F24" s="124" t="s">
        <v>85</v>
      </c>
      <c r="G24" s="124" t="s">
        <v>86</v>
      </c>
      <c r="H24" s="3"/>
      <c r="I24" s="3"/>
      <c r="J24" s="3"/>
      <c r="K24" s="3"/>
    </row>
    <row r="25" spans="1:11" ht="31.5" x14ac:dyDescent="0.25">
      <c r="A25" s="138">
        <v>17</v>
      </c>
      <c r="B25" s="139" t="str">
        <f>Р1!C18</f>
        <v>Шифраторы. Принципиальная схема.</v>
      </c>
      <c r="C25" s="123">
        <v>2</v>
      </c>
      <c r="D25" s="124" t="s">
        <v>78</v>
      </c>
      <c r="E25" s="124"/>
      <c r="F25" s="124" t="s">
        <v>85</v>
      </c>
      <c r="G25" s="124" t="s">
        <v>86</v>
      </c>
      <c r="H25" s="3"/>
      <c r="I25" s="3"/>
      <c r="J25" s="3"/>
      <c r="K25" s="3"/>
    </row>
    <row r="26" spans="1:11" ht="31.5" x14ac:dyDescent="0.25">
      <c r="A26" s="138">
        <v>18</v>
      </c>
      <c r="B26" s="139" t="str">
        <f>Р1!C19</f>
        <v>Дешифраторы.Принципиальная схема.</v>
      </c>
      <c r="C26" s="123">
        <v>2</v>
      </c>
      <c r="D26" s="124" t="s">
        <v>78</v>
      </c>
      <c r="E26" s="124"/>
      <c r="F26" s="124" t="s">
        <v>85</v>
      </c>
      <c r="G26" s="124" t="s">
        <v>86</v>
      </c>
      <c r="H26" s="3"/>
      <c r="I26" s="3"/>
      <c r="J26" s="3"/>
      <c r="K26" s="3"/>
    </row>
    <row r="27" spans="1:11" ht="36.75" customHeight="1" x14ac:dyDescent="0.25">
      <c r="A27" s="159">
        <v>19</v>
      </c>
      <c r="B27" s="160" t="str">
        <f>Р1!C28</f>
        <v>ЛР№6 Исследование счетчиков.</v>
      </c>
      <c r="C27" s="161">
        <v>2</v>
      </c>
      <c r="D27" s="162" t="s">
        <v>79</v>
      </c>
      <c r="E27" s="162" t="s">
        <v>82</v>
      </c>
      <c r="F27" s="162" t="s">
        <v>356</v>
      </c>
      <c r="G27" s="162" t="s">
        <v>87</v>
      </c>
      <c r="H27" s="3"/>
      <c r="I27" s="3"/>
      <c r="J27" s="3"/>
      <c r="K27" s="3"/>
    </row>
    <row r="28" spans="1:11" ht="36.75" customHeight="1" x14ac:dyDescent="0.25">
      <c r="A28" s="159">
        <v>20</v>
      </c>
      <c r="B28" s="160" t="str">
        <f>Р1!C29</f>
        <v>ЛР№7 Исследование шифратора и дешифратора. (4 часа)</v>
      </c>
      <c r="C28" s="161">
        <v>2</v>
      </c>
      <c r="D28" s="162" t="s">
        <v>79</v>
      </c>
      <c r="E28" s="162" t="s">
        <v>82</v>
      </c>
      <c r="F28" s="162" t="s">
        <v>356</v>
      </c>
      <c r="G28" s="162" t="s">
        <v>87</v>
      </c>
      <c r="H28" s="3"/>
      <c r="I28" s="3"/>
      <c r="J28" s="3"/>
      <c r="K28" s="3"/>
    </row>
    <row r="29" spans="1:11" ht="36.75" customHeight="1" x14ac:dyDescent="0.25">
      <c r="A29" s="159">
        <v>21</v>
      </c>
      <c r="B29" s="160" t="str">
        <f>B28</f>
        <v>ЛР№7 Исследование шифратора и дешифратора. (4 часа)</v>
      </c>
      <c r="C29" s="161">
        <v>2</v>
      </c>
      <c r="D29" s="162" t="s">
        <v>79</v>
      </c>
      <c r="E29" s="162" t="s">
        <v>82</v>
      </c>
      <c r="F29" s="162" t="s">
        <v>356</v>
      </c>
      <c r="G29" s="162" t="s">
        <v>87</v>
      </c>
      <c r="H29" s="3"/>
      <c r="I29" s="3"/>
      <c r="J29" s="3"/>
      <c r="K29" s="3"/>
    </row>
    <row r="30" spans="1:11" ht="36.75" customHeight="1" x14ac:dyDescent="0.25">
      <c r="A30" s="138">
        <v>22</v>
      </c>
      <c r="B30" s="139" t="str">
        <f>Р1!C20</f>
        <v>Аналого-цифровые преобразователи (АЦП). Виды АЦП. Функциональная схема. Параметры.</v>
      </c>
      <c r="C30" s="123">
        <v>2</v>
      </c>
      <c r="D30" s="124" t="s">
        <v>78</v>
      </c>
      <c r="E30" s="124"/>
      <c r="F30" s="124" t="s">
        <v>85</v>
      </c>
      <c r="G30" s="124" t="s">
        <v>86</v>
      </c>
      <c r="H30" s="3"/>
      <c r="I30" s="3"/>
      <c r="J30" s="3"/>
      <c r="K30" s="3"/>
    </row>
    <row r="31" spans="1:11" ht="36.75" customHeight="1" x14ac:dyDescent="0.25">
      <c r="A31" s="138">
        <v>23</v>
      </c>
      <c r="B31" s="139" t="str">
        <f>Р1!C21</f>
        <v>Цифро-аналоговые преобразователи. Функциональная схема. Параметры.</v>
      </c>
      <c r="C31" s="123">
        <v>2</v>
      </c>
      <c r="D31" s="124" t="s">
        <v>78</v>
      </c>
      <c r="E31" s="124"/>
      <c r="F31" s="124" t="s">
        <v>85</v>
      </c>
      <c r="G31" s="124" t="s">
        <v>86</v>
      </c>
      <c r="H31" s="3"/>
      <c r="I31" s="3"/>
      <c r="J31" s="3"/>
      <c r="K31" s="3"/>
    </row>
    <row r="32" spans="1:11" ht="30.75" customHeight="1" x14ac:dyDescent="0.25">
      <c r="A32" s="137"/>
      <c r="B32" s="136" t="str">
        <f>Р1!A30</f>
        <v>Тема 1.2. Диагностика устройств РЗА на полупроводниковой элементной базе.</v>
      </c>
      <c r="C32" s="22"/>
      <c r="D32" s="25"/>
      <c r="E32" s="25"/>
      <c r="F32" s="25"/>
      <c r="G32" s="25"/>
      <c r="H32" s="3"/>
      <c r="I32" s="3"/>
      <c r="J32" s="3"/>
      <c r="K32" s="3"/>
    </row>
    <row r="33" spans="1:11" ht="31.5" x14ac:dyDescent="0.25">
      <c r="A33" s="138">
        <v>24</v>
      </c>
      <c r="B33" s="139" t="str">
        <f>Р1!C31</f>
        <v>Обобщенная функциональная схема измерительного органа на полупроводниках.</v>
      </c>
      <c r="C33" s="10">
        <v>2</v>
      </c>
      <c r="D33" s="124" t="s">
        <v>78</v>
      </c>
      <c r="E33" s="124"/>
      <c r="F33" s="124" t="s">
        <v>85</v>
      </c>
      <c r="G33" s="124" t="s">
        <v>86</v>
      </c>
      <c r="H33" s="3"/>
      <c r="I33" s="3"/>
      <c r="J33" s="3"/>
      <c r="K33" s="3"/>
    </row>
    <row r="34" spans="1:11" ht="31.5" x14ac:dyDescent="0.25">
      <c r="A34" s="138">
        <v>25</v>
      </c>
      <c r="B34" s="139" t="str">
        <f>Р1!C32</f>
        <v>Измерительные органы, реагирующие на одну электрическую величину – ток, напряжение на ИМС.</v>
      </c>
      <c r="C34" s="10">
        <v>2</v>
      </c>
      <c r="D34" s="124" t="s">
        <v>78</v>
      </c>
      <c r="E34" s="124"/>
      <c r="F34" s="124" t="s">
        <v>85</v>
      </c>
      <c r="G34" s="124" t="s">
        <v>86</v>
      </c>
      <c r="H34" s="3"/>
      <c r="I34" s="3"/>
      <c r="J34" s="3"/>
      <c r="K34" s="3"/>
    </row>
    <row r="35" spans="1:11" ht="31.5" x14ac:dyDescent="0.25">
      <c r="A35" s="138">
        <v>26</v>
      </c>
      <c r="B35" s="139" t="str">
        <f>Р1!C33</f>
        <v>Измерительный орган на ИМС реагирующий на среднее значение тока или напряжения.</v>
      </c>
      <c r="C35" s="10">
        <v>2</v>
      </c>
      <c r="D35" s="124" t="s">
        <v>78</v>
      </c>
      <c r="E35" s="124"/>
      <c r="F35" s="124" t="s">
        <v>85</v>
      </c>
      <c r="G35" s="124" t="s">
        <v>86</v>
      </c>
      <c r="H35" s="3"/>
      <c r="I35" s="3"/>
      <c r="J35" s="3"/>
      <c r="K35" s="3"/>
    </row>
    <row r="36" spans="1:11" ht="31.5" x14ac:dyDescent="0.25">
      <c r="A36" s="138">
        <v>27</v>
      </c>
      <c r="B36" s="139" t="str">
        <f>Р1!C34</f>
        <v>Схемы сравнения фаз двух электрических величин.</v>
      </c>
      <c r="C36" s="10">
        <v>2</v>
      </c>
      <c r="D36" s="124" t="s">
        <v>78</v>
      </c>
      <c r="E36" s="124"/>
      <c r="F36" s="124" t="s">
        <v>85</v>
      </c>
      <c r="G36" s="124" t="s">
        <v>86</v>
      </c>
      <c r="H36" s="3"/>
      <c r="I36" s="3"/>
      <c r="J36" s="3"/>
      <c r="K36" s="3"/>
    </row>
    <row r="37" spans="1:11" ht="31.5" x14ac:dyDescent="0.25">
      <c r="A37" s="138">
        <v>28</v>
      </c>
      <c r="B37" s="139" t="str">
        <f>Р1!C35</f>
        <v>Измерительный орган на ИМС, построенный на времяимпульсном принципе сравнения</v>
      </c>
      <c r="C37" s="10">
        <v>2</v>
      </c>
      <c r="D37" s="124" t="s">
        <v>78</v>
      </c>
      <c r="E37" s="124"/>
      <c r="F37" s="124" t="s">
        <v>85</v>
      </c>
      <c r="G37" s="124" t="s">
        <v>86</v>
      </c>
      <c r="H37" s="3"/>
      <c r="I37" s="3"/>
      <c r="J37" s="3"/>
      <c r="K37" s="3"/>
    </row>
    <row r="38" spans="1:11" ht="31.5" x14ac:dyDescent="0.25">
      <c r="A38" s="138">
        <v>29</v>
      </c>
      <c r="B38" s="139" t="str">
        <f>Р1!C36</f>
        <v>Измерительные органы с двумя входными величинами на ИМС.</v>
      </c>
      <c r="C38" s="10">
        <v>2</v>
      </c>
      <c r="D38" s="124" t="s">
        <v>78</v>
      </c>
      <c r="E38" s="124"/>
      <c r="F38" s="124" t="s">
        <v>85</v>
      </c>
      <c r="G38" s="124" t="s">
        <v>86</v>
      </c>
      <c r="H38" s="3"/>
      <c r="I38" s="3"/>
      <c r="J38" s="3"/>
      <c r="K38" s="3"/>
    </row>
    <row r="39" spans="1:11" ht="34.5" customHeight="1" x14ac:dyDescent="0.25">
      <c r="A39" s="138">
        <v>30</v>
      </c>
      <c r="B39" s="139" t="str">
        <f>Р1!C37</f>
        <v>Фазосравнивающая схема в реле направлении мощности РМ-11.</v>
      </c>
      <c r="C39" s="10">
        <v>2</v>
      </c>
      <c r="D39" s="124" t="s">
        <v>78</v>
      </c>
      <c r="E39" s="124"/>
      <c r="F39" s="124" t="s">
        <v>85</v>
      </c>
      <c r="G39" s="124" t="s">
        <v>86</v>
      </c>
      <c r="H39" s="3"/>
      <c r="I39" s="3"/>
      <c r="J39" s="3"/>
      <c r="K39" s="3"/>
    </row>
    <row r="40" spans="1:11" ht="39" customHeight="1" x14ac:dyDescent="0.25">
      <c r="A40" s="138">
        <v>31</v>
      </c>
      <c r="B40" s="139" t="str">
        <f>Р1!C38</f>
        <v>Реле сопротивления. Характеристики срабатывания. Принцип работы.</v>
      </c>
      <c r="C40" s="10">
        <v>2</v>
      </c>
      <c r="D40" s="124" t="s">
        <v>78</v>
      </c>
      <c r="E40" s="124"/>
      <c r="F40" s="124" t="s">
        <v>85</v>
      </c>
      <c r="G40" s="124" t="s">
        <v>86</v>
      </c>
      <c r="H40" s="3"/>
      <c r="I40" s="3"/>
      <c r="J40" s="3"/>
      <c r="K40" s="3"/>
    </row>
    <row r="41" spans="1:11" ht="31.5" x14ac:dyDescent="0.25">
      <c r="A41" s="138">
        <v>32</v>
      </c>
      <c r="B41" s="139" t="str">
        <f>Р1!C39</f>
        <v>Полупроводниковое реле сопротивления в комплекте типа ДЗ-2.</v>
      </c>
      <c r="C41" s="10">
        <v>2</v>
      </c>
      <c r="D41" s="124" t="s">
        <v>78</v>
      </c>
      <c r="E41" s="124"/>
      <c r="F41" s="124" t="s">
        <v>85</v>
      </c>
      <c r="G41" s="124" t="s">
        <v>86</v>
      </c>
      <c r="H41" s="3"/>
      <c r="I41" s="3"/>
      <c r="J41" s="3"/>
      <c r="K41" s="3"/>
    </row>
    <row r="42" spans="1:11" ht="31.5" x14ac:dyDescent="0.25">
      <c r="A42" s="138">
        <v>33</v>
      </c>
      <c r="B42" s="139" t="str">
        <f>Р1!C40</f>
        <v>Реле сопротивления на сравнении фаз двух электрических величин.</v>
      </c>
      <c r="C42" s="10">
        <v>2</v>
      </c>
      <c r="D42" s="124" t="s">
        <v>78</v>
      </c>
      <c r="E42" s="124"/>
      <c r="F42" s="124" t="s">
        <v>85</v>
      </c>
      <c r="G42" s="124" t="s">
        <v>86</v>
      </c>
      <c r="H42" s="3"/>
      <c r="I42" s="3"/>
      <c r="J42" s="3"/>
      <c r="K42" s="3"/>
    </row>
    <row r="43" spans="1:11" ht="31.5" x14ac:dyDescent="0.25">
      <c r="A43" s="138">
        <v>34</v>
      </c>
      <c r="B43" s="139" t="str">
        <f>Р1!C41</f>
        <v>Схемы основных функциональных элементов реле сопротивления.</v>
      </c>
      <c r="C43" s="123">
        <v>2</v>
      </c>
      <c r="D43" s="124" t="s">
        <v>78</v>
      </c>
      <c r="E43" s="124"/>
      <c r="F43" s="124" t="s">
        <v>85</v>
      </c>
      <c r="G43" s="124" t="s">
        <v>86</v>
      </c>
      <c r="H43" s="3"/>
      <c r="I43" s="3"/>
      <c r="J43" s="3"/>
      <c r="K43" s="3"/>
    </row>
    <row r="44" spans="1:11" ht="31.5" x14ac:dyDescent="0.25">
      <c r="A44" s="159">
        <v>35</v>
      </c>
      <c r="B44" s="160" t="str">
        <f>Р1!C43</f>
        <v>ЛР№8 Испытание реле сопротивления.</v>
      </c>
      <c r="C44" s="161">
        <v>2</v>
      </c>
      <c r="D44" s="162" t="s">
        <v>79</v>
      </c>
      <c r="E44" s="163" t="s">
        <v>82</v>
      </c>
      <c r="F44" s="162" t="s">
        <v>356</v>
      </c>
      <c r="G44" s="162" t="s">
        <v>87</v>
      </c>
      <c r="H44" s="3"/>
      <c r="I44" s="3"/>
      <c r="J44" s="3"/>
      <c r="K44" s="3"/>
    </row>
    <row r="45" spans="1:11" ht="31.5" x14ac:dyDescent="0.25">
      <c r="A45" s="159">
        <v>36</v>
      </c>
      <c r="B45" s="160" t="str">
        <f>B44</f>
        <v>ЛР№8 Испытание реле сопротивления.</v>
      </c>
      <c r="C45" s="161">
        <v>2</v>
      </c>
      <c r="D45" s="162" t="s">
        <v>79</v>
      </c>
      <c r="E45" s="163" t="s">
        <v>82</v>
      </c>
      <c r="F45" s="162" t="s">
        <v>356</v>
      </c>
      <c r="G45" s="162" t="s">
        <v>87</v>
      </c>
      <c r="H45" s="3"/>
      <c r="I45" s="3"/>
      <c r="J45" s="3"/>
      <c r="K45" s="3"/>
    </row>
    <row r="46" spans="1:11" ht="33" customHeight="1" x14ac:dyDescent="0.25">
      <c r="A46" s="137"/>
      <c r="B46" s="136" t="str">
        <f>Р1!A44</f>
        <v xml:space="preserve">Тема 1.3. Микропроцессорные устройства релейной защиты.
</v>
      </c>
      <c r="C46" s="22"/>
      <c r="D46" s="25"/>
      <c r="E46" s="25"/>
      <c r="F46" s="25"/>
      <c r="G46" s="25"/>
      <c r="H46" s="3"/>
      <c r="I46" s="3"/>
      <c r="J46" s="3"/>
      <c r="K46" s="3"/>
    </row>
    <row r="47" spans="1:11" ht="31.5" x14ac:dyDescent="0.25">
      <c r="A47" s="138">
        <v>37</v>
      </c>
      <c r="B47" s="139" t="str">
        <f>Р1!C45</f>
        <v>Микропроцессорные защиты.</v>
      </c>
      <c r="C47" s="10">
        <v>2</v>
      </c>
      <c r="D47" s="124" t="s">
        <v>78</v>
      </c>
      <c r="E47" s="124"/>
      <c r="F47" s="124" t="s">
        <v>85</v>
      </c>
      <c r="G47" s="124" t="s">
        <v>86</v>
      </c>
      <c r="H47" s="3"/>
      <c r="I47" s="3"/>
      <c r="J47" s="3"/>
      <c r="K47" s="3"/>
    </row>
    <row r="48" spans="1:11" ht="36.75" customHeight="1" x14ac:dyDescent="0.25">
      <c r="A48" s="138">
        <v>38</v>
      </c>
      <c r="B48" s="139" t="str">
        <f>Р1!C46</f>
        <v>Изучение функциональной схемы микропроцессорного терминала ЭКРА БЭ2502.</v>
      </c>
      <c r="C48" s="10">
        <v>2</v>
      </c>
      <c r="D48" s="124" t="s">
        <v>78</v>
      </c>
      <c r="E48" s="124"/>
      <c r="F48" s="124" t="s">
        <v>85</v>
      </c>
      <c r="G48" s="124" t="s">
        <v>86</v>
      </c>
      <c r="H48" s="3"/>
      <c r="I48" s="3"/>
      <c r="J48" s="3"/>
      <c r="K48" s="3"/>
    </row>
    <row r="49" spans="1:11" ht="36.75" customHeight="1" x14ac:dyDescent="0.25">
      <c r="A49" s="138">
        <v>39</v>
      </c>
      <c r="B49" s="139" t="str">
        <f>Р1!C48</f>
        <v>Настройка и эксплуатация микропроцессорного терминала ЭКРА БЭ2502.</v>
      </c>
      <c r="C49" s="129">
        <v>2</v>
      </c>
      <c r="D49" s="128" t="s">
        <v>78</v>
      </c>
      <c r="E49" s="128"/>
      <c r="F49" s="128" t="s">
        <v>85</v>
      </c>
      <c r="G49" s="128" t="s">
        <v>86</v>
      </c>
      <c r="H49" s="3"/>
      <c r="I49" s="3"/>
      <c r="J49" s="3"/>
      <c r="K49" s="3"/>
    </row>
    <row r="50" spans="1:11" ht="36.75" customHeight="1" x14ac:dyDescent="0.25">
      <c r="A50" s="138">
        <v>40</v>
      </c>
      <c r="B50" s="139" t="str">
        <f>Р1!C48</f>
        <v>Настройка и эксплуатация микропроцессорного терминала ЭКРА БЭ2502.</v>
      </c>
      <c r="C50" s="10">
        <v>2</v>
      </c>
      <c r="D50" s="124" t="s">
        <v>78</v>
      </c>
      <c r="E50" s="124"/>
      <c r="F50" s="124" t="s">
        <v>85</v>
      </c>
      <c r="G50" s="124" t="s">
        <v>86</v>
      </c>
      <c r="H50" s="3"/>
      <c r="I50" s="3"/>
      <c r="J50" s="3"/>
      <c r="K50" s="3"/>
    </row>
    <row r="51" spans="1:11" ht="36.75" customHeight="1" x14ac:dyDescent="0.25">
      <c r="A51" s="138">
        <v>41</v>
      </c>
      <c r="B51" s="139" t="str">
        <f>Р1!C49</f>
        <v>Структура цифровой подстанции</v>
      </c>
      <c r="C51" s="10">
        <v>2</v>
      </c>
      <c r="D51" s="124" t="s">
        <v>78</v>
      </c>
      <c r="E51" s="124"/>
      <c r="F51" s="124" t="s">
        <v>85</v>
      </c>
      <c r="G51" s="124" t="s">
        <v>86</v>
      </c>
      <c r="H51" s="3"/>
      <c r="I51" s="3"/>
      <c r="J51" s="3"/>
      <c r="K51" s="3"/>
    </row>
    <row r="52" spans="1:11" ht="36.75" customHeight="1" x14ac:dyDescent="0.25">
      <c r="A52" s="159">
        <v>42</v>
      </c>
      <c r="B52" s="160" t="str">
        <f>Р1!C51</f>
        <v>ЛР№9 Токовая отсечка на базе МП БЭ2502.</v>
      </c>
      <c r="C52" s="161">
        <v>2</v>
      </c>
      <c r="D52" s="162" t="s">
        <v>79</v>
      </c>
      <c r="E52" s="162" t="s">
        <v>82</v>
      </c>
      <c r="F52" s="162" t="s">
        <v>356</v>
      </c>
      <c r="G52" s="162" t="s">
        <v>87</v>
      </c>
      <c r="H52" s="3"/>
      <c r="I52" s="3"/>
      <c r="J52" s="3"/>
      <c r="K52" s="3"/>
    </row>
    <row r="53" spans="1:11" ht="36.75" customHeight="1" x14ac:dyDescent="0.25">
      <c r="A53" s="159">
        <v>43</v>
      </c>
      <c r="B53" s="160" t="str">
        <f>Р1!C52</f>
        <v>ЛР№10 МТЗ с независимой выдержкой времени на базе МП БЭ2502.</v>
      </c>
      <c r="C53" s="161">
        <v>2</v>
      </c>
      <c r="D53" s="162" t="s">
        <v>79</v>
      </c>
      <c r="E53" s="162" t="s">
        <v>82</v>
      </c>
      <c r="F53" s="162" t="s">
        <v>356</v>
      </c>
      <c r="G53" s="162" t="s">
        <v>87</v>
      </c>
      <c r="H53" s="3"/>
      <c r="I53" s="3"/>
      <c r="J53" s="3"/>
      <c r="K53" s="3"/>
    </row>
    <row r="54" spans="1:11" ht="36.75" customHeight="1" x14ac:dyDescent="0.25">
      <c r="A54" s="159">
        <v>44</v>
      </c>
      <c r="B54" s="160" t="str">
        <f>Р1!C53</f>
        <v>ЛР№11 МТЗ с зависимой выдержкой времени на базе МП БЭ2502.  (4 часа)</v>
      </c>
      <c r="C54" s="161">
        <v>2</v>
      </c>
      <c r="D54" s="162" t="s">
        <v>79</v>
      </c>
      <c r="E54" s="162" t="s">
        <v>82</v>
      </c>
      <c r="F54" s="162" t="s">
        <v>356</v>
      </c>
      <c r="G54" s="162" t="s">
        <v>87</v>
      </c>
      <c r="H54" s="3"/>
      <c r="I54" s="3"/>
      <c r="J54" s="3"/>
      <c r="K54" s="3"/>
    </row>
    <row r="55" spans="1:11" ht="36.75" customHeight="1" x14ac:dyDescent="0.25">
      <c r="A55" s="159">
        <v>45</v>
      </c>
      <c r="B55" s="160" t="str">
        <f>B54</f>
        <v>ЛР№11 МТЗ с зависимой выдержкой времени на базе МП БЭ2502.  (4 часа)</v>
      </c>
      <c r="C55" s="161">
        <v>2</v>
      </c>
      <c r="D55" s="162" t="s">
        <v>79</v>
      </c>
      <c r="E55" s="162" t="s">
        <v>82</v>
      </c>
      <c r="F55" s="162" t="s">
        <v>356</v>
      </c>
      <c r="G55" s="162" t="s">
        <v>87</v>
      </c>
      <c r="H55" s="3"/>
      <c r="I55" s="3"/>
      <c r="J55" s="3"/>
      <c r="K55" s="3"/>
    </row>
    <row r="56" spans="1:11" ht="36.75" customHeight="1" x14ac:dyDescent="0.25">
      <c r="A56" s="159">
        <v>46</v>
      </c>
      <c r="B56" s="160" t="str">
        <f>Р1!C54</f>
        <v>ЛР№12 Автоматическое повторное включение. (4 часа)</v>
      </c>
      <c r="C56" s="161">
        <v>2</v>
      </c>
      <c r="D56" s="162" t="s">
        <v>79</v>
      </c>
      <c r="E56" s="162" t="s">
        <v>82</v>
      </c>
      <c r="F56" s="162" t="s">
        <v>356</v>
      </c>
      <c r="G56" s="162" t="s">
        <v>87</v>
      </c>
      <c r="H56" s="3"/>
      <c r="I56" s="3"/>
      <c r="J56" s="3"/>
      <c r="K56" s="3"/>
    </row>
    <row r="57" spans="1:11" ht="36.75" customHeight="1" x14ac:dyDescent="0.25">
      <c r="A57" s="159">
        <v>47</v>
      </c>
      <c r="B57" s="160" t="str">
        <f>B56</f>
        <v>ЛР№12 Автоматическое повторное включение. (4 часа)</v>
      </c>
      <c r="C57" s="161">
        <v>2</v>
      </c>
      <c r="D57" s="162" t="s">
        <v>79</v>
      </c>
      <c r="E57" s="162" t="s">
        <v>82</v>
      </c>
      <c r="F57" s="162" t="s">
        <v>356</v>
      </c>
      <c r="G57" s="162" t="s">
        <v>87</v>
      </c>
      <c r="H57" s="3"/>
      <c r="I57" s="3"/>
      <c r="J57" s="3"/>
      <c r="K57" s="3"/>
    </row>
    <row r="58" spans="1:11" ht="36.75" customHeight="1" x14ac:dyDescent="0.25">
      <c r="A58" s="159">
        <v>48</v>
      </c>
      <c r="B58" s="160" t="str">
        <f>Р1!C55</f>
        <v xml:space="preserve">ЛР№13 Защита от несимметричного режима работы. </v>
      </c>
      <c r="C58" s="161">
        <v>2</v>
      </c>
      <c r="D58" s="162" t="s">
        <v>79</v>
      </c>
      <c r="E58" s="162" t="s">
        <v>82</v>
      </c>
      <c r="F58" s="162" t="s">
        <v>356</v>
      </c>
      <c r="G58" s="162" t="s">
        <v>87</v>
      </c>
      <c r="H58" s="3"/>
      <c r="I58" s="3"/>
      <c r="J58" s="3"/>
      <c r="K58" s="3"/>
    </row>
    <row r="59" spans="1:11" ht="36.75" customHeight="1" x14ac:dyDescent="0.25">
      <c r="A59" s="159">
        <v>49</v>
      </c>
      <c r="B59" s="160" t="str">
        <f>Р1!C56</f>
        <v>ЛР№14 Защита от однофазного замыкания на землю.</v>
      </c>
      <c r="C59" s="161">
        <v>2</v>
      </c>
      <c r="D59" s="162" t="s">
        <v>79</v>
      </c>
      <c r="E59" s="162" t="s">
        <v>82</v>
      </c>
      <c r="F59" s="162" t="s">
        <v>356</v>
      </c>
      <c r="G59" s="162" t="s">
        <v>87</v>
      </c>
      <c r="H59" s="3"/>
      <c r="I59" s="3"/>
      <c r="J59" s="3"/>
      <c r="K59" s="3"/>
    </row>
    <row r="60" spans="1:11" ht="36.75" customHeight="1" x14ac:dyDescent="0.25">
      <c r="A60" s="159">
        <v>50</v>
      </c>
      <c r="B60" s="160" t="str">
        <f>Р1!C57</f>
        <v>ЛР№15 Ускорение действия релейной защиты и автоматики при АПВ.  (4 часа)</v>
      </c>
      <c r="C60" s="161">
        <v>2</v>
      </c>
      <c r="D60" s="162" t="s">
        <v>79</v>
      </c>
      <c r="E60" s="162" t="s">
        <v>82</v>
      </c>
      <c r="F60" s="162" t="s">
        <v>356</v>
      </c>
      <c r="G60" s="162" t="s">
        <v>87</v>
      </c>
      <c r="H60" s="3"/>
      <c r="I60" s="3"/>
      <c r="J60" s="3"/>
      <c r="K60" s="3"/>
    </row>
    <row r="61" spans="1:11" ht="36.75" customHeight="1" x14ac:dyDescent="0.25">
      <c r="A61" s="159">
        <v>51</v>
      </c>
      <c r="B61" s="160" t="str">
        <f>B60</f>
        <v>ЛР№15 Ускорение действия релейной защиты и автоматики при АПВ.  (4 часа)</v>
      </c>
      <c r="C61" s="161">
        <v>2</v>
      </c>
      <c r="D61" s="162" t="s">
        <v>79</v>
      </c>
      <c r="E61" s="162" t="s">
        <v>82</v>
      </c>
      <c r="F61" s="162" t="s">
        <v>356</v>
      </c>
      <c r="G61" s="162" t="s">
        <v>87</v>
      </c>
      <c r="H61" s="3"/>
      <c r="I61" s="3"/>
      <c r="J61" s="3"/>
      <c r="K61" s="3"/>
    </row>
    <row r="62" spans="1:11" ht="36.75" customHeight="1" x14ac:dyDescent="0.25">
      <c r="A62" s="159">
        <v>52</v>
      </c>
      <c r="B62" s="160" t="str">
        <f>Р1!C58</f>
        <v xml:space="preserve">ЛР№16 Дуговая защита сборных шин. </v>
      </c>
      <c r="C62" s="161">
        <v>2</v>
      </c>
      <c r="D62" s="162" t="s">
        <v>79</v>
      </c>
      <c r="E62" s="162" t="s">
        <v>82</v>
      </c>
      <c r="F62" s="162" t="s">
        <v>356</v>
      </c>
      <c r="G62" s="162" t="s">
        <v>87</v>
      </c>
      <c r="H62" s="3"/>
      <c r="I62" s="3"/>
      <c r="J62" s="3"/>
      <c r="K62" s="3"/>
    </row>
    <row r="63" spans="1:11" ht="36.75" customHeight="1" x14ac:dyDescent="0.25">
      <c r="A63" s="159">
        <v>53</v>
      </c>
      <c r="B63" s="160" t="str">
        <f>Р1!C59</f>
        <v>ЛР№17 Резервирование отказов выключателей.  (4 часа)</v>
      </c>
      <c r="C63" s="161">
        <v>2</v>
      </c>
      <c r="D63" s="162" t="s">
        <v>79</v>
      </c>
      <c r="E63" s="162" t="s">
        <v>82</v>
      </c>
      <c r="F63" s="162" t="s">
        <v>356</v>
      </c>
      <c r="G63" s="162" t="s">
        <v>87</v>
      </c>
      <c r="H63" s="3"/>
      <c r="I63" s="3"/>
      <c r="J63" s="3"/>
      <c r="K63" s="3"/>
    </row>
    <row r="64" spans="1:11" ht="36.75" customHeight="1" x14ac:dyDescent="0.25">
      <c r="A64" s="159">
        <v>54</v>
      </c>
      <c r="B64" s="160" t="str">
        <f>B63</f>
        <v>ЛР№17 Резервирование отказов выключателей.  (4 часа)</v>
      </c>
      <c r="C64" s="161">
        <v>2</v>
      </c>
      <c r="D64" s="162" t="s">
        <v>79</v>
      </c>
      <c r="E64" s="162" t="s">
        <v>82</v>
      </c>
      <c r="F64" s="162" t="s">
        <v>356</v>
      </c>
      <c r="G64" s="162" t="s">
        <v>87</v>
      </c>
      <c r="H64" s="3"/>
      <c r="I64" s="3"/>
      <c r="J64" s="3"/>
      <c r="K64" s="3"/>
    </row>
    <row r="65" spans="1:11" ht="36.75" customHeight="1" x14ac:dyDescent="0.25">
      <c r="A65" s="159">
        <v>55</v>
      </c>
      <c r="B65" s="160" t="str">
        <f>Р1!C60</f>
        <v>ЛР№18 Подключение мониторинг и управление терминалов через ПК.  (4 часа)</v>
      </c>
      <c r="C65" s="161">
        <v>2</v>
      </c>
      <c r="D65" s="162" t="s">
        <v>79</v>
      </c>
      <c r="E65" s="162" t="s">
        <v>82</v>
      </c>
      <c r="F65" s="162" t="s">
        <v>356</v>
      </c>
      <c r="G65" s="162" t="s">
        <v>87</v>
      </c>
      <c r="H65" s="3"/>
      <c r="I65" s="3"/>
      <c r="J65" s="3"/>
      <c r="K65" s="3"/>
    </row>
    <row r="66" spans="1:11" ht="36.75" customHeight="1" x14ac:dyDescent="0.25">
      <c r="A66" s="159">
        <v>56</v>
      </c>
      <c r="B66" s="160" t="str">
        <f>B65</f>
        <v>ЛР№18 Подключение мониторинг и управление терминалов через ПК.  (4 часа)</v>
      </c>
      <c r="C66" s="161">
        <v>2</v>
      </c>
      <c r="D66" s="162" t="s">
        <v>79</v>
      </c>
      <c r="E66" s="162" t="s">
        <v>82</v>
      </c>
      <c r="F66" s="162" t="s">
        <v>356</v>
      </c>
      <c r="G66" s="162" t="s">
        <v>87</v>
      </c>
      <c r="H66" s="3"/>
      <c r="I66" s="3"/>
      <c r="J66" s="3"/>
      <c r="K66" s="3"/>
    </row>
    <row r="67" spans="1:11" ht="18.600000000000001" customHeight="1" x14ac:dyDescent="0.25">
      <c r="A67" s="172"/>
      <c r="B67" s="173" t="str">
        <f>Р1!A61</f>
        <v>Самостоятельная работа</v>
      </c>
      <c r="C67" s="174">
        <v>4</v>
      </c>
      <c r="D67" s="175"/>
      <c r="E67" s="175"/>
      <c r="F67" s="175"/>
      <c r="G67" s="175"/>
      <c r="H67" s="3"/>
      <c r="I67" s="3"/>
      <c r="J67" s="3"/>
      <c r="K67" s="3"/>
    </row>
    <row r="68" spans="1:11" ht="15.75" x14ac:dyDescent="0.25">
      <c r="A68" s="142"/>
      <c r="B68" s="152" t="s">
        <v>344</v>
      </c>
      <c r="C68" s="142">
        <f>SUM(C9:C67)</f>
        <v>116</v>
      </c>
      <c r="D68" s="153"/>
      <c r="E68" s="153"/>
      <c r="F68" s="153"/>
      <c r="G68" s="153"/>
      <c r="H68" s="3"/>
      <c r="I68" s="3"/>
      <c r="J68" s="3"/>
      <c r="K68" s="3"/>
    </row>
    <row r="69" spans="1:11" ht="18.75" x14ac:dyDescent="0.3">
      <c r="A69" s="154"/>
      <c r="B69" s="155" t="s">
        <v>355</v>
      </c>
      <c r="C69" s="154">
        <f>C68</f>
        <v>116</v>
      </c>
      <c r="D69" s="156"/>
      <c r="E69" s="156"/>
      <c r="F69" s="156"/>
      <c r="G69" s="156"/>
      <c r="H69" s="3"/>
      <c r="I69" s="3"/>
      <c r="J69" s="3"/>
      <c r="K69" s="3"/>
    </row>
    <row r="70" spans="1:11" ht="15.75" x14ac:dyDescent="0.25">
      <c r="A70" s="16"/>
      <c r="B70" s="18"/>
      <c r="C70" s="16"/>
      <c r="D70" s="20"/>
      <c r="E70" s="20"/>
      <c r="F70" s="20"/>
      <c r="G70" s="20"/>
      <c r="H70" s="3"/>
      <c r="I70" s="3"/>
      <c r="J70" s="3"/>
      <c r="K70" s="3"/>
    </row>
    <row r="71" spans="1:11" ht="15.75" x14ac:dyDescent="0.25">
      <c r="A71" s="16"/>
      <c r="B71" s="18"/>
      <c r="C71" s="16"/>
      <c r="D71" s="20"/>
      <c r="E71" s="20"/>
      <c r="F71" s="20"/>
      <c r="G71" s="20"/>
      <c r="H71" s="3"/>
      <c r="I71" s="3"/>
      <c r="J71" s="3"/>
      <c r="K71" s="3"/>
    </row>
    <row r="72" spans="1:11" ht="15.75" x14ac:dyDescent="0.25">
      <c r="A72" s="16"/>
      <c r="B72" s="18"/>
      <c r="C72" s="16"/>
      <c r="D72" s="20"/>
      <c r="E72" s="20"/>
      <c r="F72" s="20"/>
      <c r="G72" s="20"/>
      <c r="H72" s="3"/>
      <c r="I72" s="3"/>
      <c r="J72" s="3"/>
      <c r="K72" s="3"/>
    </row>
    <row r="73" spans="1:11" ht="15.75" x14ac:dyDescent="0.25">
      <c r="A73" s="16"/>
      <c r="B73" s="18"/>
      <c r="C73" s="16"/>
      <c r="D73" s="20"/>
      <c r="E73" s="20"/>
      <c r="F73" s="20"/>
      <c r="G73" s="20"/>
      <c r="H73" s="3"/>
      <c r="I73" s="3"/>
      <c r="J73" s="3"/>
      <c r="K73" s="3"/>
    </row>
    <row r="74" spans="1:11" ht="15.75" x14ac:dyDescent="0.25">
      <c r="A74" s="16"/>
      <c r="B74" s="18"/>
      <c r="C74" s="16"/>
      <c r="D74" s="20"/>
      <c r="E74" s="20"/>
      <c r="F74" s="20"/>
      <c r="G74" s="20"/>
      <c r="H74" s="3"/>
      <c r="I74" s="3"/>
      <c r="J74" s="3"/>
      <c r="K74" s="3"/>
    </row>
    <row r="75" spans="1:11" ht="15.75" x14ac:dyDescent="0.25">
      <c r="A75" s="16"/>
      <c r="B75" s="18"/>
      <c r="C75" s="16"/>
      <c r="D75" s="20"/>
      <c r="E75" s="20"/>
      <c r="F75" s="20"/>
      <c r="G75" s="20"/>
      <c r="H75" s="3"/>
      <c r="I75" s="3"/>
      <c r="J75" s="3"/>
      <c r="K75" s="3"/>
    </row>
    <row r="76" spans="1:11" ht="15.75" x14ac:dyDescent="0.25">
      <c r="A76" s="16"/>
      <c r="B76" s="18"/>
      <c r="C76" s="16"/>
      <c r="D76" s="20"/>
      <c r="E76" s="20"/>
      <c r="F76" s="20"/>
      <c r="G76" s="20"/>
      <c r="H76" s="3"/>
      <c r="I76" s="3"/>
      <c r="J76" s="3"/>
      <c r="K76" s="3"/>
    </row>
    <row r="77" spans="1:11" ht="15.75" x14ac:dyDescent="0.25">
      <c r="A77" s="16"/>
      <c r="B77" s="18"/>
      <c r="C77" s="16"/>
      <c r="D77" s="20"/>
      <c r="E77" s="20"/>
      <c r="F77" s="20"/>
      <c r="G77" s="20"/>
      <c r="H77" s="3"/>
      <c r="I77" s="3"/>
      <c r="J77" s="3"/>
      <c r="K77" s="3"/>
    </row>
    <row r="78" spans="1:11" ht="15.75" x14ac:dyDescent="0.25">
      <c r="A78" s="16"/>
      <c r="B78" s="18"/>
      <c r="C78" s="16"/>
      <c r="D78" s="20"/>
      <c r="E78" s="20"/>
      <c r="F78" s="20"/>
      <c r="G78" s="20"/>
      <c r="H78" s="3"/>
      <c r="I78" s="3"/>
      <c r="J78" s="3"/>
      <c r="K78" s="3"/>
    </row>
    <row r="79" spans="1:11" ht="15.75" x14ac:dyDescent="0.25">
      <c r="A79" s="16"/>
      <c r="B79" s="18"/>
      <c r="C79" s="16"/>
      <c r="D79" s="20"/>
      <c r="E79" s="20"/>
      <c r="F79" s="20"/>
      <c r="G79" s="20"/>
      <c r="H79" s="3"/>
      <c r="I79" s="3"/>
      <c r="J79" s="3"/>
      <c r="K79" s="3"/>
    </row>
    <row r="80" spans="1:11" ht="15.75" x14ac:dyDescent="0.25">
      <c r="A80" s="16"/>
      <c r="B80" s="18"/>
      <c r="C80" s="16"/>
      <c r="D80" s="20"/>
      <c r="E80" s="20"/>
      <c r="F80" s="20"/>
      <c r="G80" s="20"/>
      <c r="H80" s="3"/>
      <c r="I80" s="3"/>
      <c r="J80" s="3"/>
      <c r="K80" s="3"/>
    </row>
    <row r="81" spans="1:11" ht="15.75" x14ac:dyDescent="0.25">
      <c r="A81" s="16"/>
      <c r="B81" s="18"/>
      <c r="C81" s="16"/>
      <c r="D81" s="20"/>
      <c r="E81" s="20"/>
      <c r="F81" s="20"/>
      <c r="G81" s="20"/>
      <c r="H81" s="3"/>
      <c r="I81" s="3"/>
      <c r="J81" s="3"/>
      <c r="K81" s="3"/>
    </row>
    <row r="82" spans="1:11" ht="15.75" x14ac:dyDescent="0.25">
      <c r="A82" s="16"/>
      <c r="B82" s="18"/>
      <c r="C82" s="16"/>
      <c r="D82" s="20"/>
      <c r="E82" s="20"/>
      <c r="F82" s="20"/>
      <c r="G82" s="20"/>
      <c r="H82" s="3"/>
      <c r="I82" s="3"/>
      <c r="J82" s="3"/>
      <c r="K82" s="3"/>
    </row>
    <row r="83" spans="1:11" ht="15.75" x14ac:dyDescent="0.25">
      <c r="A83" s="11"/>
      <c r="B83" s="18"/>
      <c r="D83" s="21"/>
      <c r="E83" s="21"/>
      <c r="F83" s="21"/>
      <c r="G83" s="21"/>
    </row>
    <row r="84" spans="1:11" ht="15.75" x14ac:dyDescent="0.25">
      <c r="A84" s="11"/>
      <c r="B84" s="18"/>
      <c r="D84" s="21"/>
      <c r="E84" s="21"/>
      <c r="F84" s="21"/>
      <c r="G84" s="21"/>
    </row>
    <row r="85" spans="1:11" ht="15.75" x14ac:dyDescent="0.25">
      <c r="A85" s="11"/>
      <c r="B85" s="18"/>
      <c r="D85" s="21"/>
      <c r="E85" s="21"/>
      <c r="F85" s="21"/>
      <c r="G85" s="21"/>
    </row>
    <row r="86" spans="1:11" ht="15.75" x14ac:dyDescent="0.25">
      <c r="A86" s="11"/>
      <c r="B86" s="18"/>
      <c r="D86" s="21"/>
      <c r="E86" s="21"/>
      <c r="F86" s="21"/>
      <c r="G86" s="21"/>
    </row>
    <row r="87" spans="1:11" ht="15.75" x14ac:dyDescent="0.25">
      <c r="A87" s="11"/>
      <c r="B87" s="18"/>
      <c r="D87" s="21"/>
      <c r="E87" s="21"/>
      <c r="F87" s="21"/>
      <c r="G87" s="21"/>
    </row>
    <row r="88" spans="1:11" ht="15.75" x14ac:dyDescent="0.25">
      <c r="A88" s="11"/>
      <c r="B88" s="18"/>
      <c r="D88" s="21"/>
      <c r="E88" s="21"/>
      <c r="F88" s="21"/>
      <c r="G88" s="21"/>
    </row>
    <row r="89" spans="1:11" ht="15.75" x14ac:dyDescent="0.25">
      <c r="A89" s="11"/>
      <c r="B89" s="18"/>
      <c r="D89" s="21"/>
      <c r="E89" s="21"/>
      <c r="F89" s="21"/>
      <c r="G89" s="21"/>
    </row>
    <row r="90" spans="1:11" ht="15.75" x14ac:dyDescent="0.25">
      <c r="A90" s="11"/>
      <c r="B90" s="18"/>
      <c r="D90" s="21"/>
      <c r="E90" s="21"/>
      <c r="F90" s="21"/>
      <c r="G90" s="21"/>
    </row>
    <row r="91" spans="1:11" ht="15.75" x14ac:dyDescent="0.25">
      <c r="A91" s="11"/>
      <c r="B91" s="18"/>
      <c r="D91" s="21"/>
      <c r="E91" s="21"/>
      <c r="F91" s="21"/>
      <c r="G91" s="21"/>
    </row>
    <row r="92" spans="1:11" ht="15.75" x14ac:dyDescent="0.25">
      <c r="A92" s="11"/>
      <c r="B92" s="18"/>
      <c r="D92" s="21"/>
      <c r="E92" s="21"/>
      <c r="F92" s="21"/>
      <c r="G92" s="21"/>
    </row>
    <row r="93" spans="1:11" ht="15.75" x14ac:dyDescent="0.25">
      <c r="A93" s="11"/>
      <c r="B93" s="18"/>
      <c r="D93" s="21"/>
      <c r="E93" s="21"/>
      <c r="F93" s="21"/>
      <c r="G93" s="21"/>
    </row>
    <row r="94" spans="1:11" ht="15.75" x14ac:dyDescent="0.25">
      <c r="A94" s="11"/>
      <c r="B94" s="18"/>
      <c r="D94" s="21"/>
      <c r="E94" s="21"/>
      <c r="F94" s="21"/>
      <c r="G94" s="21"/>
    </row>
    <row r="95" spans="1:11" ht="15.75" x14ac:dyDescent="0.25">
      <c r="A95" s="11"/>
      <c r="B95" s="18"/>
      <c r="D95" s="21"/>
      <c r="E95" s="21"/>
      <c r="F95" s="21"/>
      <c r="G95" s="21"/>
    </row>
    <row r="96" spans="1:11" ht="15.75" x14ac:dyDescent="0.25">
      <c r="A96" s="11"/>
      <c r="B96" s="17"/>
      <c r="D96" s="21"/>
      <c r="E96" s="21"/>
      <c r="F96" s="21"/>
      <c r="G96" s="21"/>
    </row>
    <row r="97" spans="1:7" ht="15.75" x14ac:dyDescent="0.25">
      <c r="A97" s="11"/>
      <c r="B97" s="17"/>
      <c r="D97" s="21"/>
      <c r="E97" s="21"/>
      <c r="F97" s="21"/>
      <c r="G97" s="21"/>
    </row>
    <row r="98" spans="1:7" ht="15.75" x14ac:dyDescent="0.25">
      <c r="A98" s="11"/>
      <c r="B98" s="17"/>
      <c r="D98" s="21"/>
      <c r="E98" s="21"/>
      <c r="F98" s="21"/>
      <c r="G98" s="21"/>
    </row>
    <row r="99" spans="1:7" ht="15.75" x14ac:dyDescent="0.25">
      <c r="A99" s="11"/>
      <c r="B99" s="17"/>
      <c r="D99" s="21"/>
      <c r="E99" s="21"/>
      <c r="F99" s="21"/>
      <c r="G99" s="21"/>
    </row>
    <row r="100" spans="1:7" ht="15.75" x14ac:dyDescent="0.25">
      <c r="A100" s="11"/>
      <c r="B100" s="17"/>
      <c r="D100" s="21"/>
      <c r="E100" s="21"/>
      <c r="F100" s="21"/>
      <c r="G100" s="21"/>
    </row>
    <row r="101" spans="1:7" ht="15.75" x14ac:dyDescent="0.25">
      <c r="A101" s="11"/>
      <c r="B101" s="17"/>
      <c r="D101" s="21"/>
      <c r="E101" s="21"/>
      <c r="F101" s="21"/>
      <c r="G101" s="21"/>
    </row>
    <row r="102" spans="1:7" ht="15.75" x14ac:dyDescent="0.25">
      <c r="A102" s="11"/>
      <c r="B102" s="17"/>
      <c r="D102" s="21"/>
      <c r="E102" s="21"/>
      <c r="F102" s="21"/>
      <c r="G102" s="21"/>
    </row>
    <row r="103" spans="1:7" ht="15.75" x14ac:dyDescent="0.25">
      <c r="A103" s="11"/>
      <c r="B103" s="17"/>
      <c r="D103" s="21"/>
      <c r="E103" s="21"/>
      <c r="F103" s="21"/>
      <c r="G103" s="21"/>
    </row>
    <row r="104" spans="1:7" ht="15.75" x14ac:dyDescent="0.25">
      <c r="A104" s="11"/>
      <c r="B104" s="17"/>
      <c r="D104" s="21"/>
      <c r="E104" s="21"/>
      <c r="F104" s="21"/>
      <c r="G104" s="21"/>
    </row>
    <row r="105" spans="1:7" ht="15.75" x14ac:dyDescent="0.25">
      <c r="B105" s="17"/>
      <c r="D105" s="21"/>
      <c r="E105" s="21"/>
      <c r="F105" s="21"/>
      <c r="G105" s="21"/>
    </row>
    <row r="106" spans="1:7" ht="15.75" x14ac:dyDescent="0.25">
      <c r="B106" s="17"/>
      <c r="D106" s="21"/>
      <c r="E106" s="21"/>
      <c r="F106" s="21"/>
      <c r="G106" s="21"/>
    </row>
    <row r="107" spans="1:7" ht="15.75" x14ac:dyDescent="0.25">
      <c r="B107" s="17"/>
      <c r="D107" s="21"/>
      <c r="E107" s="21"/>
      <c r="F107" s="21"/>
      <c r="G107" s="21"/>
    </row>
    <row r="108" spans="1:7" ht="15.75" x14ac:dyDescent="0.25">
      <c r="B108" s="17"/>
      <c r="D108" s="21"/>
      <c r="E108" s="21"/>
      <c r="F108" s="21"/>
      <c r="G108" s="21"/>
    </row>
  </sheetData>
  <mergeCells count="8">
    <mergeCell ref="A2:G2"/>
    <mergeCell ref="E3:E4"/>
    <mergeCell ref="F3:F4"/>
    <mergeCell ref="G3:G4"/>
    <mergeCell ref="A6:B6"/>
    <mergeCell ref="C3:D3"/>
    <mergeCell ref="A3:A4"/>
    <mergeCell ref="B3:B4"/>
  </mergeCells>
  <pageMargins left="0.61458333333333337" right="0.4642857142857143" top="0.59055118110236215" bottom="0.39370078740157483" header="0.31496062992125984" footer="0.31496062992125984"/>
  <pageSetup paperSize="9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view="pageLayout" topLeftCell="A19" zoomScale="70" zoomScaleNormal="100" zoomScalePageLayoutView="70" workbookViewId="0">
      <selection activeCell="O37" sqref="O37"/>
    </sheetView>
  </sheetViews>
  <sheetFormatPr defaultColWidth="9.140625" defaultRowHeight="15" x14ac:dyDescent="0.25"/>
  <cols>
    <col min="1" max="1" width="9.7109375" customWidth="1"/>
    <col min="2" max="2" width="8.85546875" customWidth="1"/>
    <col min="3" max="5" width="9.7109375" customWidth="1"/>
    <col min="6" max="6" width="8.28515625" customWidth="1"/>
    <col min="7" max="7" width="8.85546875" customWidth="1"/>
    <col min="8" max="8" width="7.42578125" customWidth="1"/>
    <col min="9" max="9" width="6.85546875" customWidth="1"/>
    <col min="10" max="10" width="8" customWidth="1"/>
    <col min="13" max="13" width="7.85546875" customWidth="1"/>
    <col min="14" max="14" width="7.7109375" customWidth="1"/>
    <col min="16" max="16" width="7.28515625" customWidth="1"/>
  </cols>
  <sheetData>
    <row r="1" spans="1:20" ht="15.75" x14ac:dyDescent="0.25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20" ht="15.75" x14ac:dyDescent="0.25">
      <c r="A2" s="334" t="s">
        <v>1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20" ht="15.75" customHeight="1" x14ac:dyDescent="0.25">
      <c r="A3" s="334" t="s">
        <v>2</v>
      </c>
      <c r="B3" s="334"/>
      <c r="C3" s="334"/>
      <c r="D3" s="334"/>
      <c r="E3" s="334"/>
      <c r="F3" s="334"/>
      <c r="G3" s="334"/>
      <c r="H3" s="334"/>
      <c r="I3" s="334"/>
      <c r="J3" s="334"/>
    </row>
    <row r="4" spans="1:20" ht="19.5" customHeight="1" thickBot="1" x14ac:dyDescent="0.35">
      <c r="A4" s="401" t="s">
        <v>3</v>
      </c>
      <c r="B4" s="401"/>
      <c r="C4" s="401"/>
      <c r="D4" s="401"/>
      <c r="E4" s="401"/>
      <c r="F4" s="401"/>
      <c r="G4" s="401"/>
      <c r="H4" s="401"/>
      <c r="I4" s="401"/>
      <c r="J4" s="401"/>
      <c r="K4" s="407" t="s">
        <v>56</v>
      </c>
      <c r="L4" s="407"/>
      <c r="M4" s="407"/>
      <c r="N4" s="407"/>
      <c r="O4" s="407"/>
      <c r="P4" s="407"/>
      <c r="Q4" s="407"/>
      <c r="R4" s="407"/>
      <c r="S4" s="407"/>
      <c r="T4" s="407"/>
    </row>
    <row r="5" spans="1:20" ht="17.25" customHeight="1" thickBot="1" x14ac:dyDescent="0.3">
      <c r="A5" s="334" t="s">
        <v>4</v>
      </c>
      <c r="B5" s="334"/>
      <c r="C5" s="334"/>
      <c r="D5" s="334"/>
      <c r="E5" s="334"/>
      <c r="F5" s="334"/>
      <c r="G5" s="334"/>
      <c r="H5" s="334"/>
      <c r="I5" s="334"/>
      <c r="J5" s="334"/>
      <c r="K5" s="408" t="s">
        <v>57</v>
      </c>
      <c r="L5" s="412" t="s">
        <v>58</v>
      </c>
      <c r="M5" s="416" t="s">
        <v>59</v>
      </c>
      <c r="N5" s="417"/>
      <c r="O5" s="417"/>
      <c r="P5" s="417"/>
      <c r="Q5" s="417"/>
      <c r="R5" s="417"/>
      <c r="S5" s="417"/>
      <c r="T5" s="418"/>
    </row>
    <row r="6" spans="1:20" ht="16.5" thickBot="1" x14ac:dyDescent="0.3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409"/>
      <c r="L6" s="413"/>
      <c r="M6" s="419" t="s">
        <v>60</v>
      </c>
      <c r="N6" s="422" t="s">
        <v>61</v>
      </c>
      <c r="O6" s="425" t="s">
        <v>326</v>
      </c>
      <c r="P6" s="416" t="s">
        <v>327</v>
      </c>
      <c r="Q6" s="417"/>
      <c r="R6" s="417"/>
      <c r="S6" s="417"/>
      <c r="T6" s="418"/>
    </row>
    <row r="7" spans="1:20" ht="16.5" thickBot="1" x14ac:dyDescent="0.3">
      <c r="K7" s="410"/>
      <c r="L7" s="414"/>
      <c r="M7" s="420"/>
      <c r="N7" s="423"/>
      <c r="O7" s="426"/>
      <c r="P7" s="428" t="s">
        <v>62</v>
      </c>
      <c r="Q7" s="416" t="s">
        <v>30</v>
      </c>
      <c r="R7" s="417"/>
      <c r="S7" s="417"/>
      <c r="T7" s="418"/>
    </row>
    <row r="8" spans="1:20" ht="113.25" customHeight="1" thickBot="1" x14ac:dyDescent="0.3">
      <c r="K8" s="411"/>
      <c r="L8" s="415"/>
      <c r="M8" s="421"/>
      <c r="N8" s="424"/>
      <c r="O8" s="427"/>
      <c r="P8" s="429"/>
      <c r="Q8" s="130" t="s">
        <v>63</v>
      </c>
      <c r="R8" s="131" t="s">
        <v>64</v>
      </c>
      <c r="S8" s="131" t="s">
        <v>33</v>
      </c>
      <c r="T8" s="127" t="s">
        <v>65</v>
      </c>
    </row>
    <row r="9" spans="1:20" ht="16.5" thickBot="1" x14ac:dyDescent="0.3">
      <c r="K9" s="115">
        <v>1</v>
      </c>
      <c r="L9" s="132">
        <v>2</v>
      </c>
      <c r="M9" s="26">
        <v>3</v>
      </c>
      <c r="N9" s="26">
        <v>4</v>
      </c>
      <c r="O9" s="26">
        <v>5</v>
      </c>
      <c r="P9" s="26">
        <v>6</v>
      </c>
      <c r="Q9" s="26">
        <v>7</v>
      </c>
      <c r="R9" s="26">
        <v>8</v>
      </c>
      <c r="S9" s="26">
        <v>9</v>
      </c>
      <c r="T9" s="27">
        <v>9</v>
      </c>
    </row>
    <row r="10" spans="1:20" ht="15.75" x14ac:dyDescent="0.25">
      <c r="A10" s="334" t="s">
        <v>52</v>
      </c>
      <c r="B10" s="334"/>
      <c r="C10" s="334"/>
      <c r="D10" s="334"/>
      <c r="E10" s="334"/>
      <c r="F10" s="334"/>
      <c r="G10" s="334"/>
      <c r="H10" s="334"/>
      <c r="I10" s="334"/>
      <c r="J10" s="334"/>
      <c r="K10" s="402">
        <v>3</v>
      </c>
      <c r="L10" s="133">
        <v>5</v>
      </c>
      <c r="M10" s="112"/>
      <c r="N10" s="112"/>
      <c r="O10" s="112"/>
      <c r="P10" s="112"/>
      <c r="Q10" s="112"/>
      <c r="R10" s="112"/>
      <c r="S10" s="112"/>
      <c r="T10" s="113"/>
    </row>
    <row r="11" spans="1:20" ht="14.25" customHeight="1" thickBot="1" x14ac:dyDescent="0.3">
      <c r="A11" s="334" t="s">
        <v>328</v>
      </c>
      <c r="B11" s="334"/>
      <c r="C11" s="334"/>
      <c r="D11" s="334"/>
      <c r="E11" s="334"/>
      <c r="F11" s="334"/>
      <c r="G11" s="334"/>
      <c r="H11" s="334"/>
      <c r="I11" s="334"/>
      <c r="J11" s="334"/>
      <c r="K11" s="403"/>
      <c r="L11" s="134">
        <v>6</v>
      </c>
      <c r="M11" s="28"/>
      <c r="N11" s="28"/>
      <c r="O11" s="28"/>
      <c r="P11" s="28"/>
      <c r="Q11" s="28"/>
      <c r="R11" s="28"/>
      <c r="S11" s="28"/>
      <c r="T11" s="29"/>
    </row>
    <row r="12" spans="1:20" ht="19.899999999999999" customHeight="1" thickBot="1" x14ac:dyDescent="0.3">
      <c r="A12" s="404" t="str">
        <f>[2]Титул.!A18</f>
        <v>ПМ.02  ДИАГНОСТИКА И РЕМОНТ УСТРОЙСТВ ЗАЩИТЫ, АВТОМАТИКИ, СРЕДСТВ ИЗМЕРЕНИЯ И СИСТЕМ СИГНАЛИЗАЦИИ</v>
      </c>
      <c r="B12" s="404"/>
      <c r="C12" s="404"/>
      <c r="D12" s="404"/>
      <c r="E12" s="404"/>
      <c r="F12" s="404"/>
      <c r="G12" s="404"/>
      <c r="H12" s="404"/>
      <c r="I12" s="404"/>
      <c r="J12" s="404"/>
      <c r="K12" s="402">
        <v>4</v>
      </c>
      <c r="L12" s="111">
        <v>7</v>
      </c>
      <c r="M12" s="28">
        <f>N12+O12+P12</f>
        <v>26</v>
      </c>
      <c r="N12" s="28"/>
      <c r="O12" s="28"/>
      <c r="P12" s="28">
        <f>Q12+R12+S12+T12</f>
        <v>26</v>
      </c>
      <c r="Q12" s="28">
        <f>SUM('КТП Р2'!C9:C13,'КТП Р2'!C18:C22)</f>
        <v>20</v>
      </c>
      <c r="R12" s="28"/>
      <c r="S12" s="28">
        <f>SUM('КТП Р2'!C14:C16)</f>
        <v>6</v>
      </c>
      <c r="T12" s="29"/>
    </row>
    <row r="13" spans="1:20" ht="16.5" thickBot="1" x14ac:dyDescent="0.3">
      <c r="A13" s="404"/>
      <c r="B13" s="404"/>
      <c r="C13" s="404"/>
      <c r="D13" s="404"/>
      <c r="E13" s="404"/>
      <c r="F13" s="404"/>
      <c r="G13" s="404"/>
      <c r="H13" s="404"/>
      <c r="I13" s="404"/>
      <c r="J13" s="404"/>
      <c r="K13" s="403"/>
      <c r="L13" s="114">
        <v>8</v>
      </c>
      <c r="M13" s="28">
        <f>N13+O13+P13</f>
        <v>58</v>
      </c>
      <c r="N13" s="28">
        <f>'КТП Р2'!C53</f>
        <v>2</v>
      </c>
      <c r="O13" s="28"/>
      <c r="P13" s="28">
        <f>Q13+R13+S13+T13</f>
        <v>56</v>
      </c>
      <c r="Q13" s="28">
        <f>SUM('КТП Р2'!C25:C36)+'КТП Р2'!C52</f>
        <v>26</v>
      </c>
      <c r="R13" s="28">
        <f>SUM('КТП Р2'!C37:C49)</f>
        <v>26</v>
      </c>
      <c r="S13" s="28">
        <f>SUM('КТП Р2'!C50:C51)</f>
        <v>4</v>
      </c>
      <c r="T13" s="29"/>
    </row>
    <row r="14" spans="1:20" ht="16.5" thickBot="1" x14ac:dyDescent="0.3">
      <c r="A14" s="404"/>
      <c r="B14" s="404"/>
      <c r="C14" s="404"/>
      <c r="D14" s="404"/>
      <c r="E14" s="404"/>
      <c r="F14" s="404"/>
      <c r="G14" s="404"/>
      <c r="H14" s="404"/>
      <c r="I14" s="404"/>
      <c r="J14" s="404"/>
      <c r="K14" s="30" t="s">
        <v>35</v>
      </c>
      <c r="L14" s="108"/>
      <c r="M14" s="109">
        <f t="shared" ref="M14:R14" si="0">SUM(M10:M13)</f>
        <v>84</v>
      </c>
      <c r="N14" s="109">
        <f t="shared" si="0"/>
        <v>2</v>
      </c>
      <c r="O14" s="109">
        <f t="shared" si="0"/>
        <v>0</v>
      </c>
      <c r="P14" s="109">
        <f t="shared" si="0"/>
        <v>82</v>
      </c>
      <c r="Q14" s="109">
        <f t="shared" si="0"/>
        <v>46</v>
      </c>
      <c r="R14" s="109">
        <f t="shared" si="0"/>
        <v>26</v>
      </c>
      <c r="S14" s="109">
        <f>SUM(S10:S13)</f>
        <v>10</v>
      </c>
      <c r="T14" s="110"/>
    </row>
    <row r="15" spans="1:20" ht="15.75" x14ac:dyDescent="0.25">
      <c r="A15" s="334"/>
      <c r="B15" s="334"/>
      <c r="C15" s="334"/>
      <c r="D15" s="334"/>
      <c r="E15" s="334"/>
      <c r="F15" s="334"/>
      <c r="G15" s="334"/>
      <c r="H15" s="334"/>
      <c r="I15" s="334"/>
      <c r="J15" s="334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0" customHeight="1" x14ac:dyDescent="0.25">
      <c r="A16" s="435" t="str">
        <f>Р2!A2</f>
        <v>Раздел ПМ 2. Техническая диагностика и ремонт устройств релейной защиты, автоматики, средств измерения и систем сигнализации</v>
      </c>
      <c r="B16" s="435"/>
      <c r="C16" s="435"/>
      <c r="D16" s="435"/>
      <c r="E16" s="435"/>
      <c r="F16" s="435"/>
      <c r="G16" s="435"/>
      <c r="H16" s="435"/>
      <c r="I16" s="435"/>
      <c r="J16" s="435"/>
      <c r="K16" s="245" t="s">
        <v>331</v>
      </c>
      <c r="L16" s="245"/>
      <c r="M16" s="245"/>
      <c r="N16" s="245"/>
      <c r="O16" s="245"/>
      <c r="P16" s="245"/>
      <c r="Q16" s="245"/>
      <c r="R16" s="245"/>
      <c r="S16" s="245"/>
      <c r="T16" s="245"/>
    </row>
    <row r="17" spans="1:20" ht="15.75" x14ac:dyDescent="0.25">
      <c r="A17" s="334" t="s">
        <v>9</v>
      </c>
      <c r="B17" s="334"/>
      <c r="C17" s="334"/>
      <c r="D17" s="334"/>
      <c r="E17" s="334"/>
      <c r="F17" s="334"/>
      <c r="G17" s="334"/>
      <c r="H17" s="334"/>
      <c r="I17" s="334"/>
      <c r="J17" s="334"/>
      <c r="K17" s="245"/>
      <c r="L17" s="245"/>
      <c r="M17" s="245"/>
      <c r="N17" s="245"/>
      <c r="O17" s="245"/>
      <c r="P17" s="245"/>
      <c r="Q17" s="245"/>
      <c r="R17" s="245"/>
      <c r="S17" s="245"/>
      <c r="T17" s="245"/>
    </row>
    <row r="18" spans="1:20" ht="15.75" x14ac:dyDescent="0.25">
      <c r="A18" s="334" t="s">
        <v>10</v>
      </c>
      <c r="B18" s="334"/>
      <c r="C18" s="334"/>
      <c r="D18" s="334"/>
      <c r="E18" s="334"/>
      <c r="F18" s="334"/>
      <c r="G18" s="334"/>
      <c r="H18" s="334"/>
      <c r="I18" s="334"/>
      <c r="J18" s="334"/>
      <c r="K18" s="245"/>
      <c r="L18" s="245"/>
      <c r="M18" s="245"/>
      <c r="N18" s="245"/>
      <c r="O18" s="245"/>
      <c r="P18" s="245"/>
      <c r="Q18" s="245"/>
      <c r="R18" s="245"/>
      <c r="S18" s="245"/>
      <c r="T18" s="245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245"/>
      <c r="L19" s="245"/>
      <c r="M19" s="245"/>
      <c r="N19" s="245"/>
      <c r="O19" s="245"/>
      <c r="P19" s="245"/>
      <c r="Q19" s="245"/>
      <c r="R19" s="245"/>
      <c r="S19" s="245"/>
      <c r="T19" s="245"/>
    </row>
    <row r="20" spans="1:20" x14ac:dyDescent="0.25">
      <c r="K20" s="245"/>
      <c r="L20" s="245"/>
      <c r="M20" s="245"/>
      <c r="N20" s="245"/>
      <c r="O20" s="245"/>
      <c r="P20" s="245"/>
      <c r="Q20" s="245"/>
      <c r="R20" s="245"/>
      <c r="S20" s="245"/>
      <c r="T20" s="245"/>
    </row>
    <row r="21" spans="1:20" ht="15.75" x14ac:dyDescent="0.25">
      <c r="K21" s="334" t="s">
        <v>68</v>
      </c>
      <c r="L21" s="334"/>
      <c r="M21" s="334"/>
      <c r="N21" s="384">
        <f>Тит!R32</f>
        <v>0</v>
      </c>
      <c r="O21" s="384"/>
      <c r="P21" s="384"/>
      <c r="Q21" s="3"/>
      <c r="R21" s="3"/>
      <c r="S21" s="3"/>
      <c r="T21" s="3"/>
    </row>
    <row r="22" spans="1:20" ht="15.75" x14ac:dyDescent="0.25">
      <c r="B22" s="400" t="s">
        <v>53</v>
      </c>
      <c r="C22" s="400"/>
      <c r="D22" s="400"/>
      <c r="E22" s="249" t="s">
        <v>456</v>
      </c>
      <c r="F22" s="249"/>
      <c r="G22" s="249"/>
      <c r="H22" s="121"/>
      <c r="I22" s="121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K24" s="6" t="s">
        <v>12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401" t="s">
        <v>54</v>
      </c>
      <c r="B25" s="401"/>
      <c r="C25" s="401"/>
      <c r="D25" s="401"/>
      <c r="E25" s="386" t="s">
        <v>330</v>
      </c>
      <c r="F25" s="386"/>
      <c r="G25" s="386"/>
      <c r="H25" s="386"/>
      <c r="I25" s="386"/>
      <c r="J25" s="386"/>
      <c r="K25" s="387" t="s">
        <v>13</v>
      </c>
      <c r="L25" s="387"/>
      <c r="M25" s="387"/>
      <c r="N25" s="387"/>
      <c r="O25" s="387"/>
      <c r="P25" s="387"/>
      <c r="Q25" s="387"/>
      <c r="R25" s="387"/>
      <c r="S25" s="387"/>
      <c r="T25" s="387"/>
    </row>
    <row r="26" spans="1:20" ht="15.7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387" t="s">
        <v>14</v>
      </c>
      <c r="L26" s="387"/>
      <c r="M26" s="387"/>
      <c r="N26" s="387"/>
      <c r="O26" s="387"/>
      <c r="P26" s="387"/>
      <c r="Q26" s="387"/>
      <c r="R26" s="387"/>
      <c r="S26" s="387"/>
      <c r="T26" s="387"/>
    </row>
    <row r="27" spans="1:20" ht="15.75" x14ac:dyDescent="0.25">
      <c r="D27" s="14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K28" s="3" t="s">
        <v>69</v>
      </c>
      <c r="L28" s="15" t="s">
        <v>70</v>
      </c>
      <c r="M28" s="5"/>
      <c r="N28" s="120" t="s">
        <v>16</v>
      </c>
      <c r="O28" s="405"/>
      <c r="P28" s="406"/>
      <c r="Q28" s="406"/>
      <c r="R28" s="406"/>
      <c r="S28" s="3"/>
      <c r="T28" s="3"/>
    </row>
    <row r="29" spans="1:20" ht="15.75" x14ac:dyDescent="0.25">
      <c r="K29" s="3" t="s">
        <v>15</v>
      </c>
      <c r="L29" s="3"/>
      <c r="M29" s="405"/>
      <c r="N29" s="405"/>
      <c r="O29" s="405"/>
      <c r="P29" s="121" t="s">
        <v>17</v>
      </c>
      <c r="Q29" s="121"/>
      <c r="R29" s="121"/>
      <c r="S29" s="384"/>
      <c r="T29" s="384"/>
    </row>
    <row r="30" spans="1:20" ht="15.75" x14ac:dyDescent="0.25">
      <c r="E30" s="119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K31" s="3" t="s">
        <v>66</v>
      </c>
      <c r="L31" s="121"/>
      <c r="M31" s="405"/>
      <c r="N31" s="405"/>
      <c r="O31" s="405"/>
      <c r="P31" s="387" t="s">
        <v>455</v>
      </c>
      <c r="Q31" s="387"/>
      <c r="R31" s="387"/>
      <c r="S31" s="3"/>
      <c r="T31" s="3"/>
    </row>
    <row r="32" spans="1:20" ht="15.75" x14ac:dyDescent="0.25"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2"/>
      <c r="B40" s="2"/>
      <c r="C40" s="2"/>
      <c r="D40" s="2"/>
      <c r="E40" s="118" t="s">
        <v>11</v>
      </c>
      <c r="F40" s="2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2"/>
      <c r="B41" s="2"/>
      <c r="C41" s="2"/>
      <c r="D41" s="2"/>
      <c r="E41" s="118">
        <f>Тит!A40+3</f>
        <v>2024</v>
      </c>
      <c r="F41" s="2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3"/>
      <c r="L42" s="3"/>
      <c r="M42" s="3"/>
      <c r="N42" s="3"/>
      <c r="O42" s="3"/>
      <c r="P42" s="3"/>
      <c r="Q42" s="3"/>
      <c r="R42" s="3"/>
      <c r="S42" s="3"/>
      <c r="T42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ht="15.75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.75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.75" x14ac:dyDescent="0.25">
      <c r="A51" s="3"/>
      <c r="B51" s="3"/>
      <c r="C51" s="3"/>
      <c r="D51" s="3"/>
      <c r="E51" s="3"/>
      <c r="F51" s="3"/>
      <c r="G51" s="3"/>
      <c r="H51" s="3"/>
      <c r="I51" s="3"/>
    </row>
  </sheetData>
  <mergeCells count="38">
    <mergeCell ref="A1:J1"/>
    <mergeCell ref="A2:J2"/>
    <mergeCell ref="A3:J3"/>
    <mergeCell ref="A4:J4"/>
    <mergeCell ref="K4:T4"/>
    <mergeCell ref="A5:J5"/>
    <mergeCell ref="K5:K8"/>
    <mergeCell ref="L5:L8"/>
    <mergeCell ref="M5:T5"/>
    <mergeCell ref="M6:M8"/>
    <mergeCell ref="N6:N8"/>
    <mergeCell ref="O6:O8"/>
    <mergeCell ref="P6:T6"/>
    <mergeCell ref="P7:P8"/>
    <mergeCell ref="Q7:T7"/>
    <mergeCell ref="A10:J10"/>
    <mergeCell ref="K10:K11"/>
    <mergeCell ref="A11:J11"/>
    <mergeCell ref="A12:J14"/>
    <mergeCell ref="K12:K13"/>
    <mergeCell ref="A15:J15"/>
    <mergeCell ref="A16:J16"/>
    <mergeCell ref="K16:T20"/>
    <mergeCell ref="A17:J17"/>
    <mergeCell ref="A18:J18"/>
    <mergeCell ref="K21:M21"/>
    <mergeCell ref="N21:P21"/>
    <mergeCell ref="B22:D22"/>
    <mergeCell ref="E22:G22"/>
    <mergeCell ref="A25:D25"/>
    <mergeCell ref="E25:J25"/>
    <mergeCell ref="K25:T25"/>
    <mergeCell ref="K26:T26"/>
    <mergeCell ref="O28:R28"/>
    <mergeCell ref="M29:O29"/>
    <mergeCell ref="S29:T29"/>
    <mergeCell ref="M31:O31"/>
    <mergeCell ref="P31:R31"/>
  </mergeCells>
  <pageMargins left="0.98425196850393704" right="0.39370078740157483" top="0.59055118110236215" bottom="0.39370078740157483" header="0.31496062992125984" footer="0.31496062992125984"/>
  <pageSetup paperSize="9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6"/>
  <sheetViews>
    <sheetView showWhiteSpace="0" view="pageLayout" topLeftCell="A82" zoomScale="70" zoomScaleNormal="100" zoomScalePageLayoutView="70" workbookViewId="0">
      <selection activeCell="C56" sqref="C56"/>
    </sheetView>
  </sheetViews>
  <sheetFormatPr defaultRowHeight="15" x14ac:dyDescent="0.25"/>
  <cols>
    <col min="1" max="1" width="5.28515625" customWidth="1"/>
    <col min="2" max="2" width="63.85546875" customWidth="1"/>
    <col min="3" max="3" width="7.140625" customWidth="1"/>
    <col min="4" max="4" width="15.42578125" customWidth="1"/>
    <col min="5" max="5" width="15.85546875" customWidth="1"/>
    <col min="6" max="6" width="13.28515625" customWidth="1"/>
    <col min="7" max="7" width="13.7109375" customWidth="1"/>
    <col min="8" max="8" width="3.85546875" customWidth="1"/>
    <col min="10" max="10" width="9.140625" customWidth="1"/>
  </cols>
  <sheetData>
    <row r="2" spans="1:11" ht="31.15" customHeight="1" x14ac:dyDescent="0.3">
      <c r="A2" s="430" t="s">
        <v>89</v>
      </c>
      <c r="B2" s="430"/>
      <c r="C2" s="430"/>
      <c r="D2" s="430"/>
      <c r="E2" s="430"/>
      <c r="F2" s="430"/>
      <c r="G2" s="430"/>
      <c r="H2" s="107"/>
      <c r="I2" s="107"/>
      <c r="J2" s="107"/>
      <c r="K2" s="3"/>
    </row>
    <row r="3" spans="1:11" ht="141.75" customHeight="1" x14ac:dyDescent="0.25">
      <c r="A3" s="433" t="s">
        <v>71</v>
      </c>
      <c r="B3" s="434" t="s">
        <v>72</v>
      </c>
      <c r="C3" s="240" t="s">
        <v>81</v>
      </c>
      <c r="D3" s="240"/>
      <c r="E3" s="423" t="s">
        <v>73</v>
      </c>
      <c r="F3" s="423" t="s">
        <v>76</v>
      </c>
      <c r="G3" s="423" t="s">
        <v>74</v>
      </c>
      <c r="H3" s="3"/>
      <c r="I3" s="3"/>
      <c r="J3" s="3"/>
      <c r="K3" s="3"/>
    </row>
    <row r="4" spans="1:11" ht="47.25" x14ac:dyDescent="0.25">
      <c r="A4" s="433"/>
      <c r="B4" s="434"/>
      <c r="C4" s="19" t="s">
        <v>75</v>
      </c>
      <c r="D4" s="19" t="s">
        <v>77</v>
      </c>
      <c r="E4" s="423"/>
      <c r="F4" s="423"/>
      <c r="G4" s="423"/>
      <c r="H4" s="3"/>
      <c r="I4" s="3"/>
      <c r="J4" s="3"/>
      <c r="K4" s="3"/>
    </row>
    <row r="5" spans="1:11" ht="15.75" x14ac:dyDescent="0.25">
      <c r="A5" s="101">
        <v>1</v>
      </c>
      <c r="B5" s="101">
        <v>2</v>
      </c>
      <c r="C5" s="101">
        <v>3</v>
      </c>
      <c r="D5" s="101">
        <v>4</v>
      </c>
      <c r="E5" s="101">
        <v>5</v>
      </c>
      <c r="F5" s="101">
        <v>6</v>
      </c>
      <c r="G5" s="101">
        <v>7</v>
      </c>
      <c r="H5" s="3"/>
      <c r="I5" s="3"/>
      <c r="J5" s="3"/>
      <c r="K5" s="3"/>
    </row>
    <row r="6" spans="1:11" ht="20.25" x14ac:dyDescent="0.3">
      <c r="A6" s="431" t="s">
        <v>345</v>
      </c>
      <c r="B6" s="432"/>
      <c r="C6" s="148"/>
      <c r="D6" s="148"/>
      <c r="E6" s="148"/>
      <c r="F6" s="148"/>
      <c r="G6" s="148"/>
      <c r="H6" s="3"/>
      <c r="I6" s="3"/>
      <c r="J6" s="3"/>
      <c r="K6" s="3"/>
    </row>
    <row r="7" spans="1:11" ht="47.25" x14ac:dyDescent="0.25">
      <c r="A7" s="135"/>
      <c r="B7" s="136" t="str">
        <f>Р2!A2</f>
        <v>Раздел ПМ 2. Техническая диагностика и ремонт устройств релейной защиты, автоматики, средств измерения и систем сигнализации</v>
      </c>
      <c r="C7" s="22"/>
      <c r="D7" s="23"/>
      <c r="E7" s="23"/>
      <c r="F7" s="23"/>
      <c r="G7" s="23"/>
      <c r="H7" s="3"/>
      <c r="I7" s="3"/>
      <c r="J7" s="3"/>
      <c r="K7" s="3"/>
    </row>
    <row r="8" spans="1:11" ht="36.75" customHeight="1" x14ac:dyDescent="0.25">
      <c r="A8" s="137"/>
      <c r="B8" s="136" t="str">
        <f>Р2!A4</f>
        <v>Тема 2.1. Диагностирование систем релейной защиты и автоматики электроустановок, средств измерений</v>
      </c>
      <c r="C8" s="22"/>
      <c r="D8" s="23"/>
      <c r="E8" s="23"/>
      <c r="F8" s="23"/>
      <c r="G8" s="23"/>
      <c r="H8" s="3"/>
      <c r="I8" s="3"/>
      <c r="J8" s="3"/>
      <c r="K8" s="3"/>
    </row>
    <row r="9" spans="1:11" ht="31.5" x14ac:dyDescent="0.25">
      <c r="A9" s="138">
        <v>1</v>
      </c>
      <c r="B9" s="139" t="str">
        <f>Р2!C5</f>
        <v>Техническое диагностирование систем релейной защиты и автоматики</v>
      </c>
      <c r="C9" s="101">
        <v>2</v>
      </c>
      <c r="D9" s="100" t="s">
        <v>78</v>
      </c>
      <c r="E9" s="100" t="s">
        <v>357</v>
      </c>
      <c r="F9" s="100" t="s">
        <v>85</v>
      </c>
      <c r="G9" s="100" t="s">
        <v>86</v>
      </c>
      <c r="H9" s="3"/>
      <c r="I9" s="3"/>
      <c r="J9" s="3"/>
      <c r="K9" s="3"/>
    </row>
    <row r="10" spans="1:11" ht="31.5" x14ac:dyDescent="0.25">
      <c r="A10" s="138">
        <v>2</v>
      </c>
      <c r="B10" s="139" t="str">
        <f>Р2!C6</f>
        <v>Функциональное диагностирование систем релейной защиты и автоматики</v>
      </c>
      <c r="C10" s="101">
        <v>2</v>
      </c>
      <c r="D10" s="100" t="s">
        <v>78</v>
      </c>
      <c r="E10" s="100"/>
      <c r="F10" s="100" t="s">
        <v>85</v>
      </c>
      <c r="G10" s="100" t="s">
        <v>86</v>
      </c>
      <c r="H10" s="3"/>
      <c r="I10" s="3"/>
      <c r="J10" s="3"/>
      <c r="K10" s="3"/>
    </row>
    <row r="11" spans="1:11" ht="31.5" x14ac:dyDescent="0.25">
      <c r="A11" s="138">
        <v>3</v>
      </c>
      <c r="B11" s="139" t="str">
        <f>Р2!C7</f>
        <v>Принципы тестового диагностирования систем релейной защиты</v>
      </c>
      <c r="C11" s="101">
        <v>2</v>
      </c>
      <c r="D11" s="100" t="s">
        <v>78</v>
      </c>
      <c r="E11" s="100"/>
      <c r="F11" s="100" t="s">
        <v>85</v>
      </c>
      <c r="G11" s="100" t="s">
        <v>86</v>
      </c>
      <c r="H11" s="3"/>
      <c r="I11" s="3"/>
      <c r="J11" s="3"/>
      <c r="K11" s="3"/>
    </row>
    <row r="12" spans="1:11" ht="31.5" x14ac:dyDescent="0.25">
      <c r="A12" s="138">
        <v>4</v>
      </c>
      <c r="B12" s="139" t="str">
        <f>Р2!C8</f>
        <v>Способы тестового диагностирования систем релейной защиты</v>
      </c>
      <c r="C12" s="101">
        <v>2</v>
      </c>
      <c r="D12" s="100" t="s">
        <v>78</v>
      </c>
      <c r="E12" s="100"/>
      <c r="F12" s="100" t="s">
        <v>85</v>
      </c>
      <c r="G12" s="100" t="s">
        <v>86</v>
      </c>
      <c r="H12" s="3"/>
      <c r="I12" s="3"/>
      <c r="J12" s="3"/>
      <c r="K12" s="3"/>
    </row>
    <row r="13" spans="1:11" ht="31.5" x14ac:dyDescent="0.25">
      <c r="A13" s="138">
        <v>5</v>
      </c>
      <c r="B13" s="139" t="str">
        <f>Р2!C9</f>
        <v>Самодиагностика микропроцессорных устройств релейной защиты и автоматики</v>
      </c>
      <c r="C13" s="101">
        <v>2</v>
      </c>
      <c r="D13" s="100" t="s">
        <v>78</v>
      </c>
      <c r="E13" s="100"/>
      <c r="F13" s="100" t="s">
        <v>85</v>
      </c>
      <c r="G13" s="100" t="s">
        <v>86</v>
      </c>
      <c r="H13" s="3"/>
      <c r="I13" s="3"/>
      <c r="J13" s="3"/>
      <c r="K13" s="3"/>
    </row>
    <row r="14" spans="1:11" ht="31.5" x14ac:dyDescent="0.25">
      <c r="A14" s="164">
        <v>6</v>
      </c>
      <c r="B14" s="165" t="str">
        <f>Р2!C11</f>
        <v>ПР№1 Экспериментальное определение вторичной нагрузки трансформаторов тока и оценка его пригодности.</v>
      </c>
      <c r="C14" s="166">
        <v>2</v>
      </c>
      <c r="D14" s="167" t="s">
        <v>80</v>
      </c>
      <c r="E14" s="167" t="s">
        <v>82</v>
      </c>
      <c r="F14" s="167" t="s">
        <v>84</v>
      </c>
      <c r="G14" s="167" t="s">
        <v>88</v>
      </c>
      <c r="H14" s="3"/>
      <c r="I14" s="3"/>
      <c r="J14" s="3"/>
      <c r="K14" s="3"/>
    </row>
    <row r="15" spans="1:11" ht="31.5" x14ac:dyDescent="0.25">
      <c r="A15" s="164">
        <v>7</v>
      </c>
      <c r="B15" s="165" t="str">
        <f>Р2!C12</f>
        <v>ПР№2 Определение однополярных зажимов ТТ, коэффициента трансформации, снятие ВАХ.</v>
      </c>
      <c r="C15" s="166">
        <v>2</v>
      </c>
      <c r="D15" s="167" t="s">
        <v>80</v>
      </c>
      <c r="E15" s="167" t="s">
        <v>82</v>
      </c>
      <c r="F15" s="167" t="s">
        <v>84</v>
      </c>
      <c r="G15" s="167" t="s">
        <v>88</v>
      </c>
      <c r="H15" s="3"/>
      <c r="I15" s="3"/>
      <c r="J15" s="3"/>
      <c r="K15" s="3"/>
    </row>
    <row r="16" spans="1:11" ht="31.5" x14ac:dyDescent="0.25">
      <c r="A16" s="164">
        <v>8</v>
      </c>
      <c r="B16" s="165" t="str">
        <f>Р2!C13</f>
        <v>ПР№3 Проверка трансформаторов тока по условию 10% погрешности</v>
      </c>
      <c r="C16" s="166">
        <v>2</v>
      </c>
      <c r="D16" s="167" t="s">
        <v>80</v>
      </c>
      <c r="E16" s="167" t="s">
        <v>82</v>
      </c>
      <c r="F16" s="167" t="s">
        <v>84</v>
      </c>
      <c r="G16" s="167" t="s">
        <v>88</v>
      </c>
      <c r="H16" s="3"/>
      <c r="I16" s="3"/>
      <c r="J16" s="3"/>
      <c r="K16" s="3"/>
    </row>
    <row r="17" spans="1:11" ht="31.5" customHeight="1" x14ac:dyDescent="0.25">
      <c r="A17" s="137"/>
      <c r="B17" s="136" t="str">
        <f>Р2!A14</f>
        <v xml:space="preserve">Тема 2.2. Ремонт устройств релейной защиты, автоматики, средств измерения и систем сигнализации </v>
      </c>
      <c r="C17" s="22"/>
      <c r="D17" s="25"/>
      <c r="E17" s="25"/>
      <c r="F17" s="25"/>
      <c r="G17" s="25"/>
      <c r="H17" s="3"/>
      <c r="I17" s="3"/>
      <c r="J17" s="3"/>
      <c r="K17" s="3"/>
    </row>
    <row r="18" spans="1:11" ht="31.5" x14ac:dyDescent="0.25">
      <c r="A18" s="138">
        <v>9</v>
      </c>
      <c r="B18" s="139" t="str">
        <f>Р2!C15</f>
        <v>Организация ремонта устройств релейной защиты и автоматики</v>
      </c>
      <c r="C18" s="101">
        <v>2</v>
      </c>
      <c r="D18" s="124" t="s">
        <v>78</v>
      </c>
      <c r="E18" s="124"/>
      <c r="F18" s="124" t="s">
        <v>85</v>
      </c>
      <c r="G18" s="124" t="s">
        <v>86</v>
      </c>
      <c r="H18" s="3"/>
      <c r="I18" s="3"/>
      <c r="J18" s="3"/>
      <c r="K18" s="3"/>
    </row>
    <row r="19" spans="1:11" ht="31.5" x14ac:dyDescent="0.25">
      <c r="A19" s="138">
        <v>10</v>
      </c>
      <c r="B19" s="139" t="str">
        <f>Р2!C16</f>
        <v>Основы технологии ремонта устройств релейной защиты и автоматики</v>
      </c>
      <c r="C19" s="101">
        <v>2</v>
      </c>
      <c r="D19" s="124" t="s">
        <v>78</v>
      </c>
      <c r="E19" s="124"/>
      <c r="F19" s="124" t="s">
        <v>85</v>
      </c>
      <c r="G19" s="124" t="s">
        <v>86</v>
      </c>
      <c r="H19" s="3"/>
      <c r="I19" s="3"/>
      <c r="J19" s="3"/>
      <c r="K19" s="3"/>
    </row>
    <row r="20" spans="1:11" ht="31.5" x14ac:dyDescent="0.25">
      <c r="A20" s="138">
        <v>11</v>
      </c>
      <c r="B20" s="139" t="str">
        <f>Р2!C17</f>
        <v>Основы технологии ремонта устройств релейной защиты и автоматики</v>
      </c>
      <c r="C20" s="101">
        <v>2</v>
      </c>
      <c r="D20" s="124" t="s">
        <v>78</v>
      </c>
      <c r="E20" s="124"/>
      <c r="F20" s="124" t="s">
        <v>85</v>
      </c>
      <c r="G20" s="124" t="s">
        <v>86</v>
      </c>
      <c r="H20" s="3"/>
      <c r="I20" s="3"/>
      <c r="J20" s="3"/>
      <c r="K20" s="3"/>
    </row>
    <row r="21" spans="1:11" ht="31.5" x14ac:dyDescent="0.25">
      <c r="A21" s="138">
        <v>12</v>
      </c>
      <c r="B21" s="139" t="str">
        <f>Р2!C18</f>
        <v>Основы технологии ремонта устройств релейной защиты и автоматики</v>
      </c>
      <c r="C21" s="129">
        <v>2</v>
      </c>
      <c r="D21" s="128"/>
      <c r="E21" s="128"/>
      <c r="F21" s="128"/>
      <c r="G21" s="128"/>
      <c r="H21" s="3"/>
      <c r="I21" s="3"/>
      <c r="J21" s="3"/>
      <c r="K21" s="3"/>
    </row>
    <row r="22" spans="1:11" ht="31.5" x14ac:dyDescent="0.25">
      <c r="A22" s="138">
        <v>13</v>
      </c>
      <c r="B22" s="139" t="str">
        <f>Р2!C19</f>
        <v>Ремонт механической части аппаратов релейной защиты и автоматики</v>
      </c>
      <c r="C22" s="101">
        <v>2</v>
      </c>
      <c r="D22" s="124" t="s">
        <v>78</v>
      </c>
      <c r="E22" s="124"/>
      <c r="F22" s="124" t="s">
        <v>85</v>
      </c>
      <c r="G22" s="124" t="s">
        <v>86</v>
      </c>
      <c r="H22" s="3"/>
      <c r="I22" s="3"/>
      <c r="J22" s="3"/>
      <c r="K22" s="3"/>
    </row>
    <row r="23" spans="1:11" ht="15.75" x14ac:dyDescent="0.25">
      <c r="A23" s="140"/>
      <c r="B23" s="141" t="s">
        <v>354</v>
      </c>
      <c r="C23" s="142">
        <f>SUM(C9:C22)</f>
        <v>26</v>
      </c>
      <c r="D23" s="143"/>
      <c r="E23" s="143"/>
      <c r="F23" s="143"/>
      <c r="G23" s="143"/>
      <c r="H23" s="3"/>
      <c r="I23" s="3"/>
      <c r="J23" s="3"/>
      <c r="K23" s="3"/>
    </row>
    <row r="24" spans="1:11" ht="18.75" x14ac:dyDescent="0.25">
      <c r="A24" s="147"/>
      <c r="B24" s="150" t="s">
        <v>353</v>
      </c>
      <c r="C24" s="148"/>
      <c r="D24" s="149"/>
      <c r="E24" s="149"/>
      <c r="F24" s="149"/>
      <c r="G24" s="149"/>
      <c r="H24" s="3"/>
      <c r="I24" s="3"/>
      <c r="J24" s="3"/>
      <c r="K24" s="3"/>
    </row>
    <row r="25" spans="1:11" ht="31.5" x14ac:dyDescent="0.25">
      <c r="A25" s="138">
        <v>14</v>
      </c>
      <c r="B25" s="139" t="str">
        <f>Р2!C20</f>
        <v>Ремонт механической части аппаратов релейной защиты и автоматики</v>
      </c>
      <c r="C25" s="101">
        <v>2</v>
      </c>
      <c r="D25" s="124" t="s">
        <v>78</v>
      </c>
      <c r="E25" s="124"/>
      <c r="F25" s="124" t="s">
        <v>85</v>
      </c>
      <c r="G25" s="124" t="s">
        <v>86</v>
      </c>
      <c r="H25" s="3"/>
      <c r="I25" s="3"/>
      <c r="J25" s="3"/>
      <c r="K25" s="3"/>
    </row>
    <row r="26" spans="1:11" ht="31.5" x14ac:dyDescent="0.25">
      <c r="A26" s="138">
        <v>15</v>
      </c>
      <c r="B26" s="139" t="str">
        <f>Р2!C21</f>
        <v>Ремонт механической части аппаратов релейной защиты и автоматики</v>
      </c>
      <c r="C26" s="101">
        <v>2</v>
      </c>
      <c r="D26" s="124" t="s">
        <v>78</v>
      </c>
      <c r="E26" s="124"/>
      <c r="F26" s="124" t="s">
        <v>85</v>
      </c>
      <c r="G26" s="124" t="s">
        <v>86</v>
      </c>
      <c r="H26" s="3"/>
      <c r="I26" s="3"/>
      <c r="J26" s="3"/>
      <c r="K26" s="3"/>
    </row>
    <row r="27" spans="1:11" ht="31.5" x14ac:dyDescent="0.25">
      <c r="A27" s="138">
        <v>16</v>
      </c>
      <c r="B27" s="139" t="str">
        <f>Р2!C22</f>
        <v>Ремонт аппаратуры вторичной коммутации</v>
      </c>
      <c r="C27" s="101">
        <v>2</v>
      </c>
      <c r="D27" s="124" t="s">
        <v>78</v>
      </c>
      <c r="E27" s="124"/>
      <c r="F27" s="124" t="s">
        <v>85</v>
      </c>
      <c r="G27" s="124" t="s">
        <v>86</v>
      </c>
      <c r="H27" s="3"/>
      <c r="I27" s="3"/>
      <c r="J27" s="3"/>
      <c r="K27" s="3"/>
    </row>
    <row r="28" spans="1:11" ht="31.5" x14ac:dyDescent="0.25">
      <c r="A28" s="138">
        <v>17</v>
      </c>
      <c r="B28" s="139" t="str">
        <f>Р2!C23</f>
        <v>Ремонт аппаратуры вторичной коммутации</v>
      </c>
      <c r="C28" s="101">
        <v>2</v>
      </c>
      <c r="D28" s="124" t="s">
        <v>78</v>
      </c>
      <c r="E28" s="124"/>
      <c r="F28" s="124" t="s">
        <v>85</v>
      </c>
      <c r="G28" s="124" t="s">
        <v>86</v>
      </c>
      <c r="H28" s="3"/>
      <c r="I28" s="3"/>
      <c r="J28" s="3"/>
      <c r="K28" s="3"/>
    </row>
    <row r="29" spans="1:11" ht="31.5" x14ac:dyDescent="0.25">
      <c r="A29" s="138">
        <v>18</v>
      </c>
      <c r="B29" s="139" t="str">
        <f>Р2!C24</f>
        <v>Ремонт электрической части аппаратов релейной защиты и автоматики</v>
      </c>
      <c r="C29" s="101">
        <v>2</v>
      </c>
      <c r="D29" s="100" t="s">
        <v>78</v>
      </c>
      <c r="E29" s="100"/>
      <c r="F29" s="100" t="s">
        <v>85</v>
      </c>
      <c r="G29" s="100" t="s">
        <v>86</v>
      </c>
      <c r="H29" s="3"/>
      <c r="I29" s="3"/>
      <c r="J29" s="3"/>
      <c r="K29" s="3"/>
    </row>
    <row r="30" spans="1:11" ht="31.5" x14ac:dyDescent="0.25">
      <c r="A30" s="138">
        <v>19</v>
      </c>
      <c r="B30" s="139" t="str">
        <f>Р2!C25</f>
        <v>Ремонт электрической части аппаратов релейной защиты и автоматики</v>
      </c>
      <c r="C30" s="101">
        <v>2</v>
      </c>
      <c r="D30" s="124" t="s">
        <v>78</v>
      </c>
      <c r="E30" s="124"/>
      <c r="F30" s="124" t="s">
        <v>85</v>
      </c>
      <c r="G30" s="124" t="s">
        <v>86</v>
      </c>
      <c r="H30" s="3"/>
      <c r="I30" s="3"/>
      <c r="J30" s="3"/>
      <c r="K30" s="3"/>
    </row>
    <row r="31" spans="1:11" ht="31.5" x14ac:dyDescent="0.25">
      <c r="A31" s="138">
        <v>20</v>
      </c>
      <c r="B31" s="139" t="str">
        <f>Р2!C26</f>
        <v>Ремонт электрической части аппаратов релейной защиты и автоматики</v>
      </c>
      <c r="C31" s="129">
        <v>2</v>
      </c>
      <c r="D31" s="128"/>
      <c r="E31" s="128"/>
      <c r="F31" s="128"/>
      <c r="G31" s="128"/>
      <c r="H31" s="3"/>
      <c r="I31" s="3"/>
      <c r="J31" s="3"/>
      <c r="K31" s="3"/>
    </row>
    <row r="32" spans="1:11" ht="31.5" x14ac:dyDescent="0.25">
      <c r="A32" s="138">
        <v>21</v>
      </c>
      <c r="B32" s="139" t="str">
        <f>Р2!C27</f>
        <v>Сборочные работы</v>
      </c>
      <c r="C32" s="101">
        <v>2</v>
      </c>
      <c r="D32" s="124" t="s">
        <v>78</v>
      </c>
      <c r="E32" s="124"/>
      <c r="F32" s="124" t="s">
        <v>85</v>
      </c>
      <c r="G32" s="124" t="s">
        <v>86</v>
      </c>
      <c r="H32" s="3"/>
      <c r="I32" s="3"/>
      <c r="J32" s="3"/>
      <c r="K32" s="3"/>
    </row>
    <row r="33" spans="1:11" ht="31.5" x14ac:dyDescent="0.25">
      <c r="A33" s="138">
        <v>22</v>
      </c>
      <c r="B33" s="139" t="str">
        <f>Р2!C28</f>
        <v>Сборочные работы</v>
      </c>
      <c r="C33" s="101">
        <v>2</v>
      </c>
      <c r="D33" s="124" t="s">
        <v>78</v>
      </c>
      <c r="E33" s="124"/>
      <c r="F33" s="124" t="s">
        <v>85</v>
      </c>
      <c r="G33" s="124" t="s">
        <v>86</v>
      </c>
      <c r="H33" s="3"/>
      <c r="I33" s="3"/>
      <c r="J33" s="3"/>
      <c r="K33" s="3"/>
    </row>
    <row r="34" spans="1:11" ht="31.5" x14ac:dyDescent="0.25">
      <c r="A34" s="138">
        <v>23</v>
      </c>
      <c r="B34" s="139" t="str">
        <f>Р2!C29</f>
        <v>Составление документации в процессе производства ремонтных работ</v>
      </c>
      <c r="C34" s="101">
        <v>2</v>
      </c>
      <c r="D34" s="124" t="s">
        <v>78</v>
      </c>
      <c r="E34" s="124"/>
      <c r="F34" s="124" t="s">
        <v>85</v>
      </c>
      <c r="G34" s="124" t="s">
        <v>86</v>
      </c>
      <c r="H34" s="3"/>
      <c r="I34" s="3"/>
      <c r="J34" s="3"/>
      <c r="K34" s="3"/>
    </row>
    <row r="35" spans="1:11" ht="31.5" x14ac:dyDescent="0.25">
      <c r="A35" s="138">
        <v>24</v>
      </c>
      <c r="B35" s="139" t="str">
        <f>Р2!C30</f>
        <v>Выходной контроль и испытание аппаратов релейной защиты и автоматики</v>
      </c>
      <c r="C35" s="101">
        <v>2</v>
      </c>
      <c r="D35" s="124" t="s">
        <v>78</v>
      </c>
      <c r="E35" s="124"/>
      <c r="F35" s="124" t="s">
        <v>85</v>
      </c>
      <c r="G35" s="124" t="s">
        <v>86</v>
      </c>
      <c r="H35" s="3"/>
      <c r="I35" s="3"/>
      <c r="J35" s="3"/>
      <c r="K35" s="3"/>
    </row>
    <row r="36" spans="1:11" ht="31.5" x14ac:dyDescent="0.25">
      <c r="A36" s="138">
        <v>25</v>
      </c>
      <c r="B36" s="139" t="str">
        <f>Р2!C31</f>
        <v>Выходной контроль и испытание аппаратов релейной защиты и автоматики</v>
      </c>
      <c r="C36" s="123">
        <v>2</v>
      </c>
      <c r="D36" s="124" t="s">
        <v>78</v>
      </c>
      <c r="E36" s="124"/>
      <c r="F36" s="124" t="s">
        <v>85</v>
      </c>
      <c r="G36" s="124" t="s">
        <v>86</v>
      </c>
      <c r="H36" s="3"/>
      <c r="I36" s="3"/>
      <c r="J36" s="3"/>
      <c r="K36" s="3"/>
    </row>
    <row r="37" spans="1:11" ht="47.25" x14ac:dyDescent="0.25">
      <c r="A37" s="159">
        <v>26</v>
      </c>
      <c r="B37" s="160" t="str">
        <f>Р2!C33</f>
        <v>ЛР№1 Ремонт механической части электромагнитных реле тока.</v>
      </c>
      <c r="C37" s="161">
        <v>2</v>
      </c>
      <c r="D37" s="162" t="s">
        <v>79</v>
      </c>
      <c r="E37" s="162" t="s">
        <v>82</v>
      </c>
      <c r="F37" s="162" t="s">
        <v>83</v>
      </c>
      <c r="G37" s="162" t="s">
        <v>87</v>
      </c>
      <c r="H37" s="3"/>
      <c r="I37" s="3"/>
      <c r="J37" s="3"/>
      <c r="K37" s="3"/>
    </row>
    <row r="38" spans="1:11" ht="47.25" x14ac:dyDescent="0.25">
      <c r="A38" s="159">
        <v>27</v>
      </c>
      <c r="B38" s="160" t="str">
        <f>Р2!C34</f>
        <v>ЛР№1 Ремонт механической части электромагнитных реле тока.</v>
      </c>
      <c r="C38" s="161">
        <v>2</v>
      </c>
      <c r="D38" s="162" t="s">
        <v>79</v>
      </c>
      <c r="E38" s="162" t="s">
        <v>82</v>
      </c>
      <c r="F38" s="162" t="s">
        <v>83</v>
      </c>
      <c r="G38" s="162" t="s">
        <v>87</v>
      </c>
      <c r="H38" s="3"/>
      <c r="I38" s="3"/>
      <c r="J38" s="3"/>
      <c r="K38" s="3"/>
    </row>
    <row r="39" spans="1:11" ht="47.25" x14ac:dyDescent="0.25">
      <c r="A39" s="159">
        <v>28</v>
      </c>
      <c r="B39" s="160" t="str">
        <f>Р2!C35</f>
        <v>ЛР№2 Ремонт механической части электромагнитного реле напряжения.</v>
      </c>
      <c r="C39" s="161">
        <v>2</v>
      </c>
      <c r="D39" s="162" t="s">
        <v>79</v>
      </c>
      <c r="E39" s="162" t="s">
        <v>82</v>
      </c>
      <c r="F39" s="162" t="s">
        <v>83</v>
      </c>
      <c r="G39" s="162" t="s">
        <v>87</v>
      </c>
      <c r="H39" s="3"/>
      <c r="I39" s="3"/>
      <c r="J39" s="3"/>
      <c r="K39" s="3"/>
    </row>
    <row r="40" spans="1:11" ht="47.25" x14ac:dyDescent="0.25">
      <c r="A40" s="159">
        <v>29</v>
      </c>
      <c r="B40" s="160" t="str">
        <f>Р2!C36</f>
        <v>ЛР№2 Ремонт механической части электромагнитных реле напряжения</v>
      </c>
      <c r="C40" s="161">
        <v>2</v>
      </c>
      <c r="D40" s="162" t="s">
        <v>79</v>
      </c>
      <c r="E40" s="162" t="s">
        <v>82</v>
      </c>
      <c r="F40" s="162" t="s">
        <v>83</v>
      </c>
      <c r="G40" s="162" t="s">
        <v>87</v>
      </c>
      <c r="H40" s="3"/>
      <c r="I40" s="3"/>
      <c r="J40" s="3"/>
      <c r="K40" s="3"/>
    </row>
    <row r="41" spans="1:11" ht="47.25" x14ac:dyDescent="0.25">
      <c r="A41" s="159">
        <v>30</v>
      </c>
      <c r="B41" s="160" t="str">
        <f>Р2!C37</f>
        <v>ЛР№3 Ремонт механической части электромагнитного промежуточного реле</v>
      </c>
      <c r="C41" s="161">
        <v>2</v>
      </c>
      <c r="D41" s="162" t="s">
        <v>79</v>
      </c>
      <c r="E41" s="162" t="s">
        <v>82</v>
      </c>
      <c r="F41" s="162" t="s">
        <v>83</v>
      </c>
      <c r="G41" s="162" t="s">
        <v>87</v>
      </c>
      <c r="H41" s="3"/>
      <c r="I41" s="3"/>
      <c r="J41" s="3"/>
      <c r="K41" s="3"/>
    </row>
    <row r="42" spans="1:11" ht="47.25" x14ac:dyDescent="0.25">
      <c r="A42" s="159">
        <v>31</v>
      </c>
      <c r="B42" s="160" t="str">
        <f>Р2!C38</f>
        <v>ЛР№4 Ремонт электрической части электромагнитных реле тока</v>
      </c>
      <c r="C42" s="161">
        <v>2</v>
      </c>
      <c r="D42" s="162" t="s">
        <v>79</v>
      </c>
      <c r="E42" s="162" t="s">
        <v>82</v>
      </c>
      <c r="F42" s="162" t="s">
        <v>83</v>
      </c>
      <c r="G42" s="162" t="s">
        <v>87</v>
      </c>
      <c r="H42" s="3"/>
      <c r="I42" s="3"/>
      <c r="J42" s="3"/>
      <c r="K42" s="3"/>
    </row>
    <row r="43" spans="1:11" ht="47.25" x14ac:dyDescent="0.25">
      <c r="A43" s="159">
        <v>32</v>
      </c>
      <c r="B43" s="160" t="str">
        <f>Р2!C39</f>
        <v>ЛР№5 Ремонт электрической части электромагнитных реле напряжения</v>
      </c>
      <c r="C43" s="161">
        <v>2</v>
      </c>
      <c r="D43" s="162" t="s">
        <v>79</v>
      </c>
      <c r="E43" s="162" t="s">
        <v>82</v>
      </c>
      <c r="F43" s="162" t="s">
        <v>83</v>
      </c>
      <c r="G43" s="162" t="s">
        <v>87</v>
      </c>
      <c r="H43" s="3"/>
      <c r="I43" s="3"/>
      <c r="J43" s="3"/>
      <c r="K43" s="3"/>
    </row>
    <row r="44" spans="1:11" ht="47.25" x14ac:dyDescent="0.25">
      <c r="A44" s="159">
        <v>33</v>
      </c>
      <c r="B44" s="160" t="str">
        <f>Р2!C40</f>
        <v>ЛР№6 Ремонт электрической части электромагнитного реле времени</v>
      </c>
      <c r="C44" s="161">
        <v>2</v>
      </c>
      <c r="D44" s="162" t="s">
        <v>79</v>
      </c>
      <c r="E44" s="162" t="s">
        <v>82</v>
      </c>
      <c r="F44" s="162" t="s">
        <v>83</v>
      </c>
      <c r="G44" s="162" t="s">
        <v>87</v>
      </c>
      <c r="H44" s="3"/>
      <c r="I44" s="3"/>
      <c r="J44" s="3"/>
      <c r="K44" s="3"/>
    </row>
    <row r="45" spans="1:11" ht="47.25" x14ac:dyDescent="0.25">
      <c r="A45" s="159">
        <v>34</v>
      </c>
      <c r="B45" s="160" t="str">
        <f>Р2!C41</f>
        <v>ЛР№7 Ремонт электрической части электромагнитного промежуточного реле</v>
      </c>
      <c r="C45" s="161">
        <v>2</v>
      </c>
      <c r="D45" s="162" t="s">
        <v>79</v>
      </c>
      <c r="E45" s="162" t="s">
        <v>82</v>
      </c>
      <c r="F45" s="162" t="s">
        <v>83</v>
      </c>
      <c r="G45" s="162" t="s">
        <v>87</v>
      </c>
      <c r="H45" s="3"/>
      <c r="I45" s="3"/>
      <c r="J45" s="3"/>
      <c r="K45" s="3"/>
    </row>
    <row r="46" spans="1:11" ht="47.25" x14ac:dyDescent="0.25">
      <c r="A46" s="159">
        <v>35</v>
      </c>
      <c r="B46" s="160" t="str">
        <f>Р2!C42</f>
        <v>ЛР№8 Ремонт реле направления мощности</v>
      </c>
      <c r="C46" s="161">
        <v>2</v>
      </c>
      <c r="D46" s="162" t="s">
        <v>79</v>
      </c>
      <c r="E46" s="162" t="s">
        <v>82</v>
      </c>
      <c r="F46" s="162" t="s">
        <v>83</v>
      </c>
      <c r="G46" s="162" t="s">
        <v>87</v>
      </c>
      <c r="H46" s="3"/>
      <c r="I46" s="3"/>
      <c r="J46" s="3"/>
      <c r="K46" s="3"/>
    </row>
    <row r="47" spans="1:11" ht="47.25" x14ac:dyDescent="0.25">
      <c r="A47" s="159">
        <v>36</v>
      </c>
      <c r="B47" s="160" t="str">
        <f>Р2!C43</f>
        <v>ЛР№8 Ремонт реле направления мощности</v>
      </c>
      <c r="C47" s="161">
        <v>2</v>
      </c>
      <c r="D47" s="162" t="s">
        <v>79</v>
      </c>
      <c r="E47" s="162" t="s">
        <v>82</v>
      </c>
      <c r="F47" s="162" t="s">
        <v>83</v>
      </c>
      <c r="G47" s="162" t="s">
        <v>87</v>
      </c>
      <c r="H47" s="3"/>
      <c r="I47" s="3"/>
      <c r="J47" s="3"/>
      <c r="K47" s="3"/>
    </row>
    <row r="48" spans="1:11" ht="47.25" x14ac:dyDescent="0.25">
      <c r="A48" s="159">
        <v>37</v>
      </c>
      <c r="B48" s="160" t="str">
        <f>Р2!C44</f>
        <v>ЛР№9 Ремонт вторичной аппаратуры на панелях</v>
      </c>
      <c r="C48" s="161">
        <v>2</v>
      </c>
      <c r="D48" s="162" t="s">
        <v>79</v>
      </c>
      <c r="E48" s="162" t="s">
        <v>82</v>
      </c>
      <c r="F48" s="162" t="s">
        <v>83</v>
      </c>
      <c r="G48" s="162" t="s">
        <v>87</v>
      </c>
      <c r="H48" s="3"/>
      <c r="I48" s="3"/>
      <c r="J48" s="3"/>
      <c r="K48" s="3"/>
    </row>
    <row r="49" spans="1:11" ht="47.25" x14ac:dyDescent="0.25">
      <c r="A49" s="159">
        <v>38</v>
      </c>
      <c r="B49" s="160" t="str">
        <f>Р2!C45</f>
        <v>ЛР№10 Проверка реле тока и реле напряжения после ремонта от постороннего источника.</v>
      </c>
      <c r="C49" s="161">
        <v>2</v>
      </c>
      <c r="D49" s="162" t="s">
        <v>79</v>
      </c>
      <c r="E49" s="162" t="s">
        <v>82</v>
      </c>
      <c r="F49" s="162" t="s">
        <v>83</v>
      </c>
      <c r="G49" s="162" t="s">
        <v>87</v>
      </c>
      <c r="H49" s="3"/>
      <c r="I49" s="3"/>
      <c r="J49" s="3"/>
      <c r="K49" s="3"/>
    </row>
    <row r="50" spans="1:11" ht="31.5" x14ac:dyDescent="0.25">
      <c r="A50" s="164">
        <v>39</v>
      </c>
      <c r="B50" s="165" t="str">
        <f>Р2!C47</f>
        <v>ПР№4 Составление планов и программ ремонта реле напряжения</v>
      </c>
      <c r="C50" s="166">
        <v>2</v>
      </c>
      <c r="D50" s="167" t="s">
        <v>80</v>
      </c>
      <c r="E50" s="167" t="s">
        <v>82</v>
      </c>
      <c r="F50" s="167" t="s">
        <v>84</v>
      </c>
      <c r="G50" s="167" t="s">
        <v>88</v>
      </c>
      <c r="H50" s="3"/>
      <c r="I50" s="3"/>
      <c r="J50" s="3"/>
      <c r="K50" s="3"/>
    </row>
    <row r="51" spans="1:11" ht="31.5" x14ac:dyDescent="0.25">
      <c r="A51" s="164">
        <v>40</v>
      </c>
      <c r="B51" s="165" t="str">
        <f>Р2!C48</f>
        <v>ПР№5 Составление планов и программы ремонта реле времени</v>
      </c>
      <c r="C51" s="166">
        <v>2</v>
      </c>
      <c r="D51" s="167" t="s">
        <v>80</v>
      </c>
      <c r="E51" s="167" t="s">
        <v>82</v>
      </c>
      <c r="F51" s="167" t="s">
        <v>84</v>
      </c>
      <c r="G51" s="167" t="s">
        <v>88</v>
      </c>
      <c r="H51" s="3"/>
      <c r="I51" s="3"/>
      <c r="J51" s="3"/>
      <c r="K51" s="3"/>
    </row>
    <row r="52" spans="1:11" ht="36" customHeight="1" x14ac:dyDescent="0.25">
      <c r="A52" s="138">
        <v>41</v>
      </c>
      <c r="B52" s="139" t="str">
        <f>Р2!A57</f>
        <v>Дифференцированный зачет по МДК 02.01 и производстакнной практике (комплексный)</v>
      </c>
      <c r="C52" s="123">
        <v>2</v>
      </c>
      <c r="D52" s="124"/>
      <c r="E52" s="124"/>
      <c r="F52" s="124"/>
      <c r="G52" s="124"/>
      <c r="H52" s="3"/>
      <c r="I52" s="3"/>
      <c r="J52" s="3"/>
      <c r="K52" s="3"/>
    </row>
    <row r="53" spans="1:11" ht="22.5" customHeight="1" x14ac:dyDescent="0.25">
      <c r="A53" s="151"/>
      <c r="B53" s="144" t="s">
        <v>61</v>
      </c>
      <c r="C53" s="145">
        <v>2</v>
      </c>
      <c r="D53" s="146"/>
      <c r="E53" s="146"/>
      <c r="F53" s="146"/>
      <c r="G53" s="146"/>
      <c r="H53" s="3"/>
      <c r="I53" s="3"/>
      <c r="J53" s="3"/>
      <c r="K53" s="3"/>
    </row>
    <row r="54" spans="1:11" ht="18.75" customHeight="1" x14ac:dyDescent="0.25">
      <c r="A54" s="140"/>
      <c r="B54" s="141" t="s">
        <v>365</v>
      </c>
      <c r="C54" s="142">
        <f>SUM(C25:C53)</f>
        <v>58</v>
      </c>
      <c r="D54" s="143"/>
      <c r="E54" s="143"/>
      <c r="F54" s="143"/>
      <c r="G54" s="143"/>
      <c r="H54" s="3"/>
      <c r="I54" s="3"/>
      <c r="J54" s="3"/>
      <c r="K54" s="3"/>
    </row>
    <row r="55" spans="1:11" ht="18" customHeight="1" x14ac:dyDescent="0.25">
      <c r="A55" s="138"/>
      <c r="B55" s="168" t="s">
        <v>35</v>
      </c>
      <c r="C55" s="154">
        <f>C23+C54</f>
        <v>84</v>
      </c>
      <c r="D55" s="101"/>
      <c r="E55" s="101"/>
      <c r="F55" s="101"/>
      <c r="G55" s="101"/>
      <c r="H55" s="3"/>
      <c r="I55" s="3"/>
      <c r="J55" s="3"/>
      <c r="K55" s="3"/>
    </row>
    <row r="56" spans="1:11" ht="15.75" x14ac:dyDescent="0.25">
      <c r="A56" s="16"/>
      <c r="B56" s="18"/>
      <c r="C56" s="16"/>
      <c r="D56" s="20"/>
      <c r="E56" s="20"/>
      <c r="F56" s="20"/>
      <c r="G56" s="20"/>
      <c r="H56" s="3"/>
      <c r="I56" s="3"/>
      <c r="J56" s="3"/>
      <c r="K56" s="3"/>
    </row>
    <row r="57" spans="1:11" ht="33" customHeight="1" x14ac:dyDescent="0.25">
      <c r="A57" s="16"/>
      <c r="B57" s="18"/>
      <c r="C57" s="16"/>
      <c r="D57" s="20"/>
      <c r="E57" s="20"/>
      <c r="F57" s="20"/>
      <c r="G57" s="20"/>
      <c r="H57" s="3"/>
      <c r="I57" s="3"/>
      <c r="J57" s="3"/>
      <c r="K57" s="3"/>
    </row>
    <row r="58" spans="1:11" ht="34.9" customHeight="1" x14ac:dyDescent="0.25">
      <c r="A58" s="16"/>
      <c r="B58" s="18"/>
      <c r="C58" s="16"/>
      <c r="D58" s="20"/>
      <c r="E58" s="20"/>
      <c r="F58" s="20"/>
      <c r="G58" s="20"/>
      <c r="H58" s="3"/>
      <c r="I58" s="3"/>
      <c r="J58" s="3"/>
      <c r="K58" s="3"/>
    </row>
    <row r="59" spans="1:11" ht="15.75" x14ac:dyDescent="0.25">
      <c r="A59" s="16"/>
      <c r="B59" s="18"/>
      <c r="C59" s="16"/>
      <c r="D59" s="20"/>
      <c r="E59" s="20"/>
      <c r="F59" s="20"/>
      <c r="G59" s="20"/>
      <c r="H59" s="3"/>
      <c r="I59" s="3"/>
      <c r="J59" s="3"/>
      <c r="K59" s="3"/>
    </row>
    <row r="60" spans="1:11" ht="15.75" x14ac:dyDescent="0.25">
      <c r="A60" s="16"/>
      <c r="B60" s="18"/>
      <c r="C60" s="16"/>
      <c r="D60" s="20"/>
      <c r="E60" s="20"/>
      <c r="F60" s="20"/>
      <c r="G60" s="20"/>
      <c r="H60" s="3"/>
      <c r="I60" s="3"/>
      <c r="J60" s="3"/>
      <c r="K60" s="3"/>
    </row>
    <row r="61" spans="1:11" ht="15.75" x14ac:dyDescent="0.25">
      <c r="A61" s="16"/>
      <c r="B61" s="18"/>
      <c r="C61" s="16"/>
      <c r="D61" s="20"/>
      <c r="E61" s="20"/>
      <c r="F61" s="20"/>
      <c r="G61" s="20"/>
      <c r="H61" s="3"/>
      <c r="I61" s="3"/>
      <c r="J61" s="3"/>
      <c r="K61" s="3"/>
    </row>
    <row r="62" spans="1:11" ht="15.75" x14ac:dyDescent="0.25">
      <c r="A62" s="16"/>
      <c r="B62" s="18"/>
      <c r="C62" s="16"/>
      <c r="D62" s="20"/>
      <c r="E62" s="20"/>
      <c r="F62" s="20"/>
      <c r="G62" s="20"/>
      <c r="H62" s="3"/>
      <c r="I62" s="3"/>
      <c r="J62" s="3"/>
      <c r="K62" s="3"/>
    </row>
    <row r="63" spans="1:11" ht="15.75" x14ac:dyDescent="0.25">
      <c r="A63" s="16"/>
      <c r="B63" s="18"/>
      <c r="C63" s="16"/>
      <c r="D63" s="20"/>
      <c r="E63" s="20"/>
      <c r="F63" s="20"/>
      <c r="G63" s="20"/>
      <c r="H63" s="3"/>
      <c r="I63" s="3"/>
      <c r="J63" s="3"/>
      <c r="K63" s="3"/>
    </row>
    <row r="64" spans="1:11" ht="15.75" x14ac:dyDescent="0.25">
      <c r="A64" s="16"/>
      <c r="B64" s="18"/>
      <c r="C64" s="16"/>
      <c r="D64" s="20"/>
      <c r="E64" s="20"/>
      <c r="F64" s="20"/>
      <c r="G64" s="20"/>
      <c r="H64" s="3"/>
      <c r="I64" s="3"/>
      <c r="J64" s="3"/>
      <c r="K64" s="3"/>
    </row>
    <row r="65" spans="1:11" ht="15.75" x14ac:dyDescent="0.25">
      <c r="A65" s="16"/>
      <c r="B65" s="18"/>
      <c r="C65" s="16"/>
      <c r="D65" s="20"/>
      <c r="E65" s="20"/>
      <c r="F65" s="20"/>
      <c r="G65" s="20"/>
      <c r="H65" s="3"/>
      <c r="I65" s="3"/>
      <c r="J65" s="3"/>
      <c r="K65" s="3"/>
    </row>
    <row r="66" spans="1:11" ht="15.75" x14ac:dyDescent="0.25">
      <c r="A66" s="16"/>
      <c r="B66" s="18"/>
      <c r="C66" s="16"/>
      <c r="D66" s="20"/>
      <c r="E66" s="20"/>
      <c r="F66" s="20"/>
      <c r="G66" s="20"/>
      <c r="H66" s="3"/>
      <c r="I66" s="3"/>
      <c r="J66" s="3"/>
      <c r="K66" s="3"/>
    </row>
    <row r="67" spans="1:11" ht="15.75" x14ac:dyDescent="0.25">
      <c r="A67" s="16"/>
      <c r="B67" s="18"/>
      <c r="C67" s="16"/>
      <c r="D67" s="20"/>
      <c r="E67" s="20"/>
      <c r="F67" s="20"/>
      <c r="G67" s="20"/>
      <c r="H67" s="3"/>
      <c r="I67" s="3"/>
      <c r="J67" s="3"/>
      <c r="K67" s="3"/>
    </row>
    <row r="68" spans="1:11" ht="48" customHeight="1" x14ac:dyDescent="0.25">
      <c r="A68" s="16"/>
      <c r="B68" s="18"/>
      <c r="C68" s="16"/>
      <c r="D68" s="20"/>
      <c r="E68" s="20"/>
      <c r="F68" s="20"/>
      <c r="G68" s="20"/>
      <c r="H68" s="3"/>
      <c r="I68" s="3"/>
      <c r="J68" s="3"/>
      <c r="K68" s="3"/>
    </row>
    <row r="69" spans="1:11" ht="15.75" x14ac:dyDescent="0.25">
      <c r="A69" s="16"/>
      <c r="B69" s="18"/>
      <c r="C69" s="16"/>
      <c r="D69" s="20"/>
      <c r="E69" s="20"/>
      <c r="F69" s="20"/>
      <c r="G69" s="20"/>
      <c r="H69" s="3"/>
      <c r="I69" s="3"/>
      <c r="J69" s="3"/>
      <c r="K69" s="3"/>
    </row>
    <row r="70" spans="1:11" ht="15.75" x14ac:dyDescent="0.25">
      <c r="A70" s="16"/>
      <c r="B70" s="18"/>
      <c r="C70" s="16"/>
      <c r="D70" s="20"/>
      <c r="E70" s="20"/>
      <c r="F70" s="20"/>
      <c r="G70" s="20"/>
      <c r="H70" s="3"/>
      <c r="I70" s="3"/>
      <c r="J70" s="3"/>
      <c r="K70" s="3"/>
    </row>
    <row r="71" spans="1:11" ht="20.25" customHeight="1" x14ac:dyDescent="0.25">
      <c r="A71" s="16"/>
      <c r="B71" s="18"/>
      <c r="C71" s="16"/>
      <c r="D71" s="20"/>
      <c r="E71" s="20"/>
      <c r="F71" s="20"/>
      <c r="G71" s="20"/>
      <c r="H71" s="3"/>
      <c r="I71" s="3"/>
      <c r="J71" s="3"/>
      <c r="K71" s="3"/>
    </row>
    <row r="72" spans="1:11" ht="15.75" x14ac:dyDescent="0.25">
      <c r="A72" s="16"/>
      <c r="B72" s="18"/>
      <c r="C72" s="16"/>
      <c r="D72" s="20"/>
      <c r="E72" s="20"/>
      <c r="F72" s="20"/>
      <c r="G72" s="20"/>
      <c r="H72" s="3"/>
      <c r="I72" s="3"/>
      <c r="J72" s="3"/>
      <c r="K72" s="3"/>
    </row>
    <row r="73" spans="1:11" ht="15.75" x14ac:dyDescent="0.25">
      <c r="A73" s="16"/>
      <c r="B73" s="18"/>
      <c r="C73" s="16"/>
      <c r="D73" s="20"/>
      <c r="E73" s="20"/>
      <c r="F73" s="20"/>
      <c r="G73" s="20"/>
      <c r="H73" s="3"/>
      <c r="I73" s="3"/>
      <c r="J73" s="3"/>
      <c r="K73" s="3"/>
    </row>
    <row r="74" spans="1:11" ht="15.75" x14ac:dyDescent="0.25">
      <c r="A74" s="16"/>
      <c r="B74" s="18"/>
      <c r="C74" s="16"/>
      <c r="D74" s="20"/>
      <c r="E74" s="20"/>
      <c r="F74" s="20"/>
      <c r="G74" s="20"/>
      <c r="H74" s="3"/>
      <c r="I74" s="3"/>
      <c r="J74" s="3"/>
      <c r="K74" s="3"/>
    </row>
    <row r="75" spans="1:11" ht="15.75" x14ac:dyDescent="0.25">
      <c r="A75" s="11"/>
      <c r="B75" s="18"/>
      <c r="D75" s="21"/>
      <c r="E75" s="21"/>
      <c r="F75" s="21"/>
      <c r="G75" s="21"/>
      <c r="H75" s="3"/>
      <c r="I75" s="3"/>
      <c r="J75" s="3"/>
      <c r="K75" s="3"/>
    </row>
    <row r="76" spans="1:11" ht="15.75" x14ac:dyDescent="0.25">
      <c r="A76" s="11"/>
      <c r="B76" s="18"/>
      <c r="D76" s="21"/>
      <c r="E76" s="21"/>
      <c r="F76" s="21"/>
      <c r="G76" s="21"/>
      <c r="H76" s="3"/>
      <c r="I76" s="3"/>
      <c r="J76" s="3"/>
      <c r="K76" s="3"/>
    </row>
    <row r="77" spans="1:11" ht="15.75" x14ac:dyDescent="0.25">
      <c r="A77" s="11"/>
      <c r="B77" s="18"/>
      <c r="D77" s="21"/>
      <c r="E77" s="21"/>
      <c r="F77" s="21"/>
      <c r="G77" s="21"/>
      <c r="H77" s="3"/>
      <c r="I77" s="3"/>
      <c r="J77" s="3"/>
      <c r="K77" s="3"/>
    </row>
    <row r="78" spans="1:11" ht="15.75" x14ac:dyDescent="0.25">
      <c r="A78" s="11"/>
      <c r="B78" s="18"/>
      <c r="D78" s="21"/>
      <c r="E78" s="21"/>
      <c r="F78" s="21"/>
      <c r="G78" s="21"/>
      <c r="H78" s="3"/>
      <c r="I78" s="3"/>
      <c r="J78" s="3"/>
      <c r="K78" s="3"/>
    </row>
    <row r="79" spans="1:11" ht="15.75" x14ac:dyDescent="0.25">
      <c r="A79" s="11"/>
      <c r="B79" s="18"/>
      <c r="D79" s="21"/>
      <c r="E79" s="21"/>
      <c r="F79" s="21"/>
      <c r="G79" s="21"/>
      <c r="H79" s="3"/>
      <c r="I79" s="3"/>
      <c r="J79" s="3"/>
      <c r="K79" s="3"/>
    </row>
    <row r="80" spans="1:11" ht="15.75" x14ac:dyDescent="0.25">
      <c r="A80" s="11"/>
      <c r="B80" s="18"/>
      <c r="D80" s="21"/>
      <c r="E80" s="21"/>
      <c r="F80" s="21"/>
      <c r="G80" s="21"/>
      <c r="H80" s="3"/>
      <c r="I80" s="3"/>
      <c r="J80" s="3"/>
      <c r="K80" s="3"/>
    </row>
    <row r="81" spans="1:11" ht="15.75" x14ac:dyDescent="0.25">
      <c r="A81" s="11"/>
      <c r="B81" s="18"/>
      <c r="D81" s="21"/>
      <c r="E81" s="21"/>
      <c r="F81" s="21"/>
      <c r="G81" s="21"/>
      <c r="H81" s="3"/>
      <c r="I81" s="3"/>
      <c r="J81" s="3"/>
      <c r="K81" s="3"/>
    </row>
    <row r="82" spans="1:11" ht="15.75" x14ac:dyDescent="0.25">
      <c r="A82" s="11"/>
      <c r="B82" s="18"/>
      <c r="D82" s="21"/>
      <c r="E82" s="21"/>
      <c r="F82" s="21"/>
      <c r="G82" s="21"/>
      <c r="H82" s="3"/>
      <c r="I82" s="3"/>
      <c r="J82" s="3"/>
      <c r="K82" s="3"/>
    </row>
    <row r="83" spans="1:11" ht="15.75" x14ac:dyDescent="0.25">
      <c r="A83" s="11"/>
      <c r="B83" s="18"/>
      <c r="D83" s="21"/>
      <c r="E83" s="21"/>
      <c r="F83" s="21"/>
      <c r="G83" s="21"/>
      <c r="H83" s="3"/>
      <c r="I83" s="3"/>
      <c r="J83" s="3"/>
      <c r="K83" s="3"/>
    </row>
    <row r="84" spans="1:11" ht="15.75" x14ac:dyDescent="0.25">
      <c r="A84" s="11"/>
      <c r="B84" s="18"/>
      <c r="D84" s="21"/>
      <c r="E84" s="21"/>
      <c r="F84" s="21"/>
      <c r="G84" s="21"/>
      <c r="H84" s="3"/>
      <c r="I84" s="3"/>
      <c r="J84" s="3"/>
      <c r="K84" s="3"/>
    </row>
    <row r="85" spans="1:11" ht="15.75" x14ac:dyDescent="0.25">
      <c r="A85" s="11"/>
      <c r="B85" s="18"/>
      <c r="D85" s="21"/>
      <c r="E85" s="21"/>
      <c r="F85" s="21"/>
      <c r="G85" s="21"/>
      <c r="H85" s="3"/>
      <c r="I85" s="3"/>
      <c r="J85" s="3"/>
      <c r="K85" s="3"/>
    </row>
    <row r="86" spans="1:11" ht="15.75" x14ac:dyDescent="0.25">
      <c r="A86" s="11"/>
      <c r="B86" s="18"/>
      <c r="D86" s="21"/>
      <c r="E86" s="21"/>
      <c r="F86" s="21"/>
      <c r="G86" s="21"/>
      <c r="H86" s="3"/>
      <c r="I86" s="3"/>
      <c r="J86" s="3"/>
      <c r="K86" s="3"/>
    </row>
    <row r="87" spans="1:11" ht="15.75" x14ac:dyDescent="0.25">
      <c r="A87" s="11"/>
      <c r="B87" s="18"/>
      <c r="D87" s="21"/>
      <c r="E87" s="21"/>
      <c r="F87" s="21"/>
      <c r="G87" s="21"/>
      <c r="H87" s="3"/>
      <c r="I87" s="3"/>
      <c r="J87" s="3"/>
      <c r="K87" s="3"/>
    </row>
    <row r="88" spans="1:11" ht="15.75" x14ac:dyDescent="0.25">
      <c r="A88" s="11"/>
      <c r="B88" s="17"/>
      <c r="D88" s="21"/>
      <c r="E88" s="21"/>
      <c r="F88" s="21"/>
      <c r="G88" s="21"/>
      <c r="H88" s="3"/>
      <c r="I88" s="3"/>
      <c r="J88" s="3"/>
      <c r="K88" s="3"/>
    </row>
    <row r="89" spans="1:11" ht="15.75" x14ac:dyDescent="0.25">
      <c r="A89" s="11"/>
      <c r="B89" s="17"/>
      <c r="D89" s="21"/>
      <c r="E89" s="21"/>
      <c r="F89" s="21"/>
      <c r="G89" s="21"/>
      <c r="H89" s="3"/>
      <c r="I89" s="3"/>
      <c r="J89" s="3"/>
      <c r="K89" s="3"/>
    </row>
    <row r="90" spans="1:11" ht="15.75" x14ac:dyDescent="0.25">
      <c r="A90" s="11"/>
      <c r="B90" s="17"/>
      <c r="D90" s="21"/>
      <c r="E90" s="21"/>
      <c r="F90" s="21"/>
      <c r="G90" s="21"/>
      <c r="H90" s="3"/>
      <c r="I90" s="3"/>
      <c r="J90" s="3"/>
      <c r="K90" s="3"/>
    </row>
    <row r="91" spans="1:11" ht="15.75" x14ac:dyDescent="0.25">
      <c r="A91" s="11"/>
      <c r="B91" s="17"/>
      <c r="D91" s="21"/>
      <c r="E91" s="21"/>
      <c r="F91" s="21"/>
      <c r="G91" s="21"/>
      <c r="H91" s="3"/>
      <c r="I91" s="3"/>
      <c r="J91" s="3"/>
      <c r="K91" s="3"/>
    </row>
    <row r="92" spans="1:11" ht="15.75" x14ac:dyDescent="0.25">
      <c r="A92" s="11"/>
      <c r="B92" s="17"/>
      <c r="D92" s="21"/>
      <c r="E92" s="21"/>
      <c r="F92" s="21"/>
      <c r="G92" s="21"/>
      <c r="H92" s="3"/>
      <c r="I92" s="3"/>
      <c r="J92" s="3"/>
      <c r="K92" s="3"/>
    </row>
    <row r="93" spans="1:11" ht="15.75" x14ac:dyDescent="0.25">
      <c r="A93" s="11"/>
      <c r="B93" s="17"/>
      <c r="D93" s="21"/>
      <c r="E93" s="21"/>
      <c r="F93" s="21"/>
      <c r="G93" s="21"/>
      <c r="H93" s="3"/>
      <c r="I93" s="3"/>
      <c r="J93" s="3"/>
      <c r="K93" s="3"/>
    </row>
    <row r="94" spans="1:11" ht="15.75" x14ac:dyDescent="0.25">
      <c r="A94" s="11"/>
      <c r="B94" s="17"/>
      <c r="D94" s="21"/>
      <c r="E94" s="21"/>
      <c r="F94" s="21"/>
      <c r="G94" s="21"/>
      <c r="H94" s="3"/>
      <c r="I94" s="3"/>
      <c r="J94" s="3"/>
      <c r="K94" s="3"/>
    </row>
    <row r="95" spans="1:11" ht="15.75" x14ac:dyDescent="0.25">
      <c r="A95" s="11"/>
      <c r="B95" s="17"/>
      <c r="D95" s="21"/>
      <c r="E95" s="21"/>
      <c r="F95" s="21"/>
      <c r="G95" s="21"/>
      <c r="H95" s="3"/>
      <c r="I95" s="3"/>
      <c r="J95" s="3"/>
      <c r="K95" s="3"/>
    </row>
    <row r="96" spans="1:11" ht="15.75" x14ac:dyDescent="0.25">
      <c r="A96" s="11"/>
      <c r="B96" s="17"/>
      <c r="D96" s="21"/>
      <c r="E96" s="21"/>
      <c r="F96" s="21"/>
      <c r="G96" s="21"/>
      <c r="H96" s="3"/>
      <c r="I96" s="3"/>
      <c r="J96" s="3"/>
      <c r="K96" s="3"/>
    </row>
    <row r="97" spans="2:11" ht="15.75" x14ac:dyDescent="0.25">
      <c r="B97" s="17"/>
      <c r="D97" s="21"/>
      <c r="E97" s="21"/>
      <c r="F97" s="21"/>
      <c r="G97" s="21"/>
      <c r="H97" s="3"/>
      <c r="I97" s="3"/>
      <c r="J97" s="3"/>
      <c r="K97" s="3"/>
    </row>
    <row r="98" spans="2:11" ht="15.75" x14ac:dyDescent="0.25">
      <c r="B98" s="17"/>
      <c r="D98" s="21"/>
      <c r="E98" s="21"/>
      <c r="F98" s="21"/>
      <c r="G98" s="21"/>
      <c r="H98" s="3"/>
      <c r="I98" s="3"/>
      <c r="J98" s="3"/>
      <c r="K98" s="3"/>
    </row>
    <row r="99" spans="2:11" ht="15.75" x14ac:dyDescent="0.25">
      <c r="B99" s="17"/>
      <c r="D99" s="21"/>
      <c r="E99" s="21"/>
      <c r="F99" s="21"/>
      <c r="G99" s="21"/>
      <c r="H99" s="3"/>
      <c r="I99" s="3"/>
      <c r="J99" s="3"/>
      <c r="K99" s="3"/>
    </row>
    <row r="100" spans="2:11" ht="15.75" x14ac:dyDescent="0.25">
      <c r="B100" s="17"/>
      <c r="D100" s="21"/>
      <c r="E100" s="21"/>
      <c r="F100" s="21"/>
      <c r="G100" s="21"/>
      <c r="H100" s="3"/>
      <c r="I100" s="3"/>
      <c r="J100" s="3"/>
      <c r="K100" s="3"/>
    </row>
    <row r="101" spans="2:11" ht="15.75" x14ac:dyDescent="0.25">
      <c r="H101" s="3"/>
      <c r="I101" s="3"/>
      <c r="J101" s="3"/>
      <c r="K101" s="3"/>
    </row>
    <row r="102" spans="2:11" ht="15.75" x14ac:dyDescent="0.25">
      <c r="H102" s="3"/>
      <c r="I102" s="3"/>
      <c r="J102" s="3"/>
      <c r="K102" s="3"/>
    </row>
    <row r="103" spans="2:11" ht="15.75" x14ac:dyDescent="0.25">
      <c r="H103" s="3"/>
      <c r="I103" s="3"/>
      <c r="J103" s="3"/>
      <c r="K103" s="3"/>
    </row>
    <row r="104" spans="2:11" ht="15.75" x14ac:dyDescent="0.25">
      <c r="H104" s="3"/>
      <c r="I104" s="3"/>
      <c r="J104" s="3"/>
      <c r="K104" s="3"/>
    </row>
    <row r="105" spans="2:11" ht="15.75" x14ac:dyDescent="0.25">
      <c r="H105" s="3"/>
      <c r="I105" s="3"/>
      <c r="J105" s="3"/>
      <c r="K105" s="3"/>
    </row>
    <row r="106" spans="2:11" ht="15.75" x14ac:dyDescent="0.25">
      <c r="H106" s="3"/>
      <c r="I106" s="3"/>
      <c r="J106" s="3"/>
      <c r="K106" s="3"/>
    </row>
    <row r="107" spans="2:11" ht="15.75" x14ac:dyDescent="0.25">
      <c r="H107" s="3"/>
      <c r="I107" s="3"/>
      <c r="J107" s="3"/>
      <c r="K107" s="3"/>
    </row>
    <row r="108" spans="2:11" ht="15.75" x14ac:dyDescent="0.25">
      <c r="H108" s="3"/>
      <c r="I108" s="3"/>
      <c r="J108" s="3"/>
      <c r="K108" s="3"/>
    </row>
    <row r="109" spans="2:11" ht="15.75" x14ac:dyDescent="0.25">
      <c r="H109" s="3"/>
      <c r="I109" s="3"/>
      <c r="J109" s="3"/>
      <c r="K109" s="3"/>
    </row>
    <row r="110" spans="2:11" ht="15.75" x14ac:dyDescent="0.25">
      <c r="H110" s="3"/>
      <c r="I110" s="3"/>
      <c r="J110" s="3"/>
      <c r="K110" s="3"/>
    </row>
    <row r="111" spans="2:11" ht="15.75" x14ac:dyDescent="0.25">
      <c r="H111" s="3"/>
      <c r="I111" s="3"/>
      <c r="J111" s="3"/>
      <c r="K111" s="3"/>
    </row>
    <row r="112" spans="2:11" ht="15.75" x14ac:dyDescent="0.25">
      <c r="H112" s="3"/>
      <c r="I112" s="3"/>
      <c r="J112" s="3"/>
      <c r="K112" s="3"/>
    </row>
    <row r="113" spans="8:11" ht="15.75" x14ac:dyDescent="0.25">
      <c r="H113" s="3"/>
      <c r="I113" s="3"/>
      <c r="J113" s="3"/>
      <c r="K113" s="3"/>
    </row>
    <row r="114" spans="8:11" ht="15.75" x14ac:dyDescent="0.25">
      <c r="H114" s="3"/>
      <c r="I114" s="3"/>
      <c r="J114" s="3"/>
      <c r="K114" s="3"/>
    </row>
    <row r="115" spans="8:11" ht="15.75" x14ac:dyDescent="0.25">
      <c r="H115" s="3"/>
      <c r="I115" s="3"/>
      <c r="J115" s="3"/>
      <c r="K115" s="3"/>
    </row>
    <row r="116" spans="8:11" ht="15.75" x14ac:dyDescent="0.25">
      <c r="H116" s="3"/>
      <c r="I116" s="3"/>
      <c r="J116" s="3"/>
      <c r="K116" s="3"/>
    </row>
    <row r="117" spans="8:11" ht="15.75" x14ac:dyDescent="0.25">
      <c r="H117" s="3"/>
      <c r="I117" s="3"/>
      <c r="J117" s="3"/>
      <c r="K117" s="3"/>
    </row>
    <row r="118" spans="8:11" ht="15.75" x14ac:dyDescent="0.25">
      <c r="H118" s="3"/>
      <c r="I118" s="3"/>
      <c r="J118" s="3"/>
      <c r="K118" s="3"/>
    </row>
    <row r="119" spans="8:11" ht="15.75" x14ac:dyDescent="0.25">
      <c r="H119" s="3"/>
      <c r="I119" s="3"/>
      <c r="J119" s="3"/>
      <c r="K119" s="3"/>
    </row>
    <row r="120" spans="8:11" ht="15.75" x14ac:dyDescent="0.25">
      <c r="H120" s="3"/>
      <c r="I120" s="3"/>
      <c r="J120" s="3"/>
      <c r="K120" s="3"/>
    </row>
    <row r="121" spans="8:11" ht="15.75" x14ac:dyDescent="0.25">
      <c r="H121" s="3"/>
      <c r="I121" s="3"/>
      <c r="J121" s="3"/>
      <c r="K121" s="3"/>
    </row>
    <row r="122" spans="8:11" ht="15.75" x14ac:dyDescent="0.25">
      <c r="H122" s="3"/>
      <c r="I122" s="3"/>
      <c r="J122" s="3"/>
      <c r="K122" s="3"/>
    </row>
    <row r="123" spans="8:11" ht="15.75" x14ac:dyDescent="0.25">
      <c r="H123" s="3"/>
      <c r="I123" s="3"/>
      <c r="J123" s="3"/>
      <c r="K123" s="3"/>
    </row>
    <row r="124" spans="8:11" ht="15.75" x14ac:dyDescent="0.25">
      <c r="H124" s="3"/>
      <c r="I124" s="3"/>
      <c r="J124" s="3"/>
      <c r="K124" s="3"/>
    </row>
    <row r="125" spans="8:11" ht="15.75" x14ac:dyDescent="0.25">
      <c r="H125" s="3"/>
      <c r="I125" s="3"/>
      <c r="J125" s="3"/>
      <c r="K125" s="3"/>
    </row>
    <row r="126" spans="8:11" ht="51" customHeight="1" x14ac:dyDescent="0.25">
      <c r="H126" s="3"/>
      <c r="I126" s="3"/>
      <c r="J126" s="3"/>
      <c r="K126" s="3"/>
    </row>
    <row r="127" spans="8:11" ht="15.75" x14ac:dyDescent="0.25">
      <c r="H127" s="3"/>
      <c r="I127" s="3"/>
      <c r="J127" s="3"/>
      <c r="K127" s="3"/>
    </row>
    <row r="128" spans="8:11" ht="15.75" x14ac:dyDescent="0.25">
      <c r="H128" s="3"/>
      <c r="I128" s="3"/>
      <c r="J128" s="3"/>
      <c r="K128" s="3"/>
    </row>
    <row r="129" spans="8:11" ht="15.75" x14ac:dyDescent="0.25">
      <c r="H129" s="3"/>
      <c r="I129" s="3"/>
      <c r="J129" s="3"/>
      <c r="K129" s="3"/>
    </row>
    <row r="130" spans="8:11" ht="15.75" x14ac:dyDescent="0.25">
      <c r="H130" s="3"/>
      <c r="I130" s="3"/>
      <c r="J130" s="3"/>
      <c r="K130" s="3"/>
    </row>
    <row r="131" spans="8:11" ht="21" customHeight="1" x14ac:dyDescent="0.25">
      <c r="H131" s="3"/>
      <c r="I131" s="3"/>
      <c r="J131" s="3"/>
      <c r="K131" s="3"/>
    </row>
    <row r="132" spans="8:11" ht="15.75" x14ac:dyDescent="0.25">
      <c r="H132" s="3"/>
      <c r="I132" s="3"/>
      <c r="J132" s="3"/>
      <c r="K132" s="3"/>
    </row>
    <row r="133" spans="8:11" ht="15.75" x14ac:dyDescent="0.25">
      <c r="H133" s="3"/>
      <c r="I133" s="3"/>
      <c r="J133" s="3"/>
      <c r="K133" s="3"/>
    </row>
    <row r="134" spans="8:11" ht="15.75" x14ac:dyDescent="0.25">
      <c r="H134" s="3"/>
      <c r="I134" s="3"/>
      <c r="J134" s="3"/>
      <c r="K134" s="3"/>
    </row>
    <row r="135" spans="8:11" ht="48" customHeight="1" x14ac:dyDescent="0.25">
      <c r="H135" s="3"/>
      <c r="I135" s="3"/>
      <c r="J135" s="3"/>
      <c r="K135" s="3"/>
    </row>
    <row r="136" spans="8:11" ht="15.75" x14ac:dyDescent="0.25">
      <c r="H136" s="3"/>
      <c r="I136" s="3"/>
      <c r="J136" s="3"/>
      <c r="K136" s="3"/>
    </row>
    <row r="137" spans="8:11" ht="15.75" x14ac:dyDescent="0.25">
      <c r="H137" s="3"/>
      <c r="I137" s="3"/>
      <c r="J137" s="3"/>
      <c r="K137" s="3"/>
    </row>
    <row r="138" spans="8:11" ht="15.75" x14ac:dyDescent="0.25">
      <c r="H138" s="3"/>
      <c r="I138" s="3"/>
      <c r="J138" s="3"/>
      <c r="K138" s="3"/>
    </row>
    <row r="139" spans="8:11" ht="15.75" x14ac:dyDescent="0.25">
      <c r="H139" s="3"/>
      <c r="I139" s="3"/>
      <c r="J139" s="3"/>
      <c r="K139" s="3"/>
    </row>
    <row r="140" spans="8:11" ht="15.75" x14ac:dyDescent="0.25">
      <c r="H140" s="3"/>
      <c r="I140" s="3"/>
      <c r="J140" s="3"/>
      <c r="K140" s="3"/>
    </row>
    <row r="141" spans="8:11" ht="15.75" x14ac:dyDescent="0.25">
      <c r="H141" s="3"/>
      <c r="I141" s="3"/>
      <c r="J141" s="3"/>
      <c r="K141" s="3"/>
    </row>
    <row r="142" spans="8:11" ht="15.75" x14ac:dyDescent="0.25">
      <c r="H142" s="3"/>
      <c r="I142" s="3"/>
      <c r="J142" s="3"/>
      <c r="K142" s="3"/>
    </row>
    <row r="143" spans="8:11" ht="15.75" x14ac:dyDescent="0.25">
      <c r="H143" s="3"/>
      <c r="I143" s="3"/>
      <c r="J143" s="3"/>
      <c r="K143" s="3"/>
    </row>
    <row r="144" spans="8:11" ht="15.75" x14ac:dyDescent="0.25">
      <c r="H144" s="3"/>
      <c r="I144" s="3"/>
      <c r="J144" s="3"/>
      <c r="K144" s="3"/>
    </row>
    <row r="145" spans="8:11" ht="15.75" x14ac:dyDescent="0.25">
      <c r="H145" s="3"/>
      <c r="I145" s="3"/>
      <c r="J145" s="3"/>
      <c r="K145" s="3"/>
    </row>
    <row r="146" spans="8:11" ht="15.75" x14ac:dyDescent="0.25">
      <c r="H146" s="3"/>
      <c r="I146" s="3"/>
      <c r="J146" s="3"/>
      <c r="K146" s="3"/>
    </row>
    <row r="147" spans="8:11" ht="15.75" x14ac:dyDescent="0.25">
      <c r="H147" s="3"/>
      <c r="I147" s="3"/>
      <c r="J147" s="3"/>
      <c r="K147" s="3"/>
    </row>
    <row r="148" spans="8:11" ht="15.75" x14ac:dyDescent="0.25">
      <c r="H148" s="3"/>
      <c r="I148" s="3"/>
      <c r="J148" s="3"/>
      <c r="K148" s="3"/>
    </row>
    <row r="149" spans="8:11" ht="15.75" x14ac:dyDescent="0.25">
      <c r="H149" s="3"/>
      <c r="I149" s="3"/>
      <c r="J149" s="3"/>
      <c r="K149" s="3"/>
    </row>
    <row r="150" spans="8:11" ht="15.75" x14ac:dyDescent="0.25">
      <c r="H150" s="3"/>
      <c r="I150" s="3"/>
      <c r="J150" s="3"/>
      <c r="K150" s="3"/>
    </row>
    <row r="151" spans="8:11" ht="15.75" x14ac:dyDescent="0.25">
      <c r="H151" s="3"/>
      <c r="I151" s="3"/>
      <c r="J151" s="3"/>
      <c r="K151" s="3"/>
    </row>
    <row r="152" spans="8:11" ht="15.75" x14ac:dyDescent="0.25">
      <c r="H152" s="3"/>
      <c r="I152" s="3"/>
      <c r="J152" s="3"/>
      <c r="K152" s="3"/>
    </row>
    <row r="153" spans="8:11" ht="15.75" x14ac:dyDescent="0.25">
      <c r="H153" s="3"/>
      <c r="I153" s="3"/>
      <c r="J153" s="3"/>
      <c r="K153" s="3"/>
    </row>
    <row r="154" spans="8:11" ht="15.75" x14ac:dyDescent="0.25">
      <c r="H154" s="3"/>
      <c r="I154" s="3"/>
      <c r="J154" s="3"/>
      <c r="K154" s="3"/>
    </row>
    <row r="155" spans="8:11" ht="15.75" x14ac:dyDescent="0.25">
      <c r="H155" s="3"/>
      <c r="I155" s="3"/>
      <c r="J155" s="3"/>
      <c r="K155" s="3"/>
    </row>
    <row r="156" spans="8:11" ht="15.75" x14ac:dyDescent="0.25">
      <c r="H156" s="3"/>
      <c r="I156" s="3"/>
      <c r="J156" s="3"/>
      <c r="K156" s="3"/>
    </row>
  </sheetData>
  <mergeCells count="8">
    <mergeCell ref="A6:B6"/>
    <mergeCell ref="A2:G2"/>
    <mergeCell ref="A3:A4"/>
    <mergeCell ref="B3:B4"/>
    <mergeCell ref="C3:D3"/>
    <mergeCell ref="E3:E4"/>
    <mergeCell ref="F3:F4"/>
    <mergeCell ref="G3:G4"/>
  </mergeCells>
  <pageMargins left="0.61458333333333337" right="0.4642857142857143" top="0.59055118110236215" bottom="0.39370078740157483" header="0.31496062992125984" footer="0.31496062992125984"/>
  <pageSetup paperSize="9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showWhiteSpace="0" view="pageLayout" zoomScale="90" zoomScaleNormal="100" zoomScalePageLayoutView="90" workbookViewId="0">
      <selection activeCell="B51" sqref="B51"/>
    </sheetView>
  </sheetViews>
  <sheetFormatPr defaultRowHeight="15" x14ac:dyDescent="0.25"/>
  <cols>
    <col min="1" max="1" width="20.7109375" customWidth="1"/>
    <col min="2" max="2" width="55.5703125" customWidth="1"/>
  </cols>
  <sheetData>
    <row r="1" spans="1:11" ht="18.75" x14ac:dyDescent="0.3">
      <c r="A1" s="444" t="s">
        <v>311</v>
      </c>
      <c r="B1" s="444"/>
      <c r="C1" s="444"/>
    </row>
    <row r="2" spans="1:11" ht="59.25" customHeight="1" x14ac:dyDescent="0.25">
      <c r="A2" s="445" t="s">
        <v>312</v>
      </c>
      <c r="B2" s="445"/>
      <c r="C2" s="445"/>
    </row>
    <row r="3" spans="1:11" ht="18.75" x14ac:dyDescent="0.3">
      <c r="A3" s="444" t="s">
        <v>90</v>
      </c>
      <c r="B3" s="444"/>
      <c r="C3" s="444"/>
    </row>
    <row r="4" spans="1:11" s="14" customFormat="1" ht="38.25" customHeight="1" x14ac:dyDescent="0.25">
      <c r="A4" s="445" t="s">
        <v>10</v>
      </c>
      <c r="B4" s="445"/>
      <c r="C4" s="445"/>
    </row>
    <row r="5" spans="1:11" ht="15" customHeight="1" x14ac:dyDescent="0.25">
      <c r="A5" s="446" t="s">
        <v>379</v>
      </c>
      <c r="B5" s="446"/>
      <c r="C5" s="446"/>
    </row>
    <row r="6" spans="1:11" ht="82.5" customHeight="1" x14ac:dyDescent="0.25">
      <c r="A6" s="245" t="s">
        <v>380</v>
      </c>
      <c r="B6" s="245"/>
      <c r="C6" s="245"/>
    </row>
    <row r="7" spans="1:11" ht="16.5" customHeight="1" x14ac:dyDescent="0.25">
      <c r="A7" s="440" t="s">
        <v>381</v>
      </c>
      <c r="B7" s="440"/>
      <c r="C7" s="440"/>
    </row>
    <row r="8" spans="1:11" ht="31.5" customHeight="1" x14ac:dyDescent="0.25">
      <c r="A8" s="96" t="s">
        <v>28</v>
      </c>
      <c r="B8" s="240" t="s">
        <v>124</v>
      </c>
      <c r="C8" s="240"/>
    </row>
    <row r="9" spans="1:11" ht="33.75" customHeight="1" x14ac:dyDescent="0.25">
      <c r="A9" s="89" t="s">
        <v>171</v>
      </c>
      <c r="B9" s="231" t="s">
        <v>169</v>
      </c>
      <c r="C9" s="231"/>
      <c r="D9" s="98"/>
      <c r="E9" s="98"/>
      <c r="F9" s="98"/>
      <c r="G9" s="98"/>
      <c r="H9" s="98"/>
      <c r="I9" s="98"/>
      <c r="J9" s="98"/>
      <c r="K9" s="83"/>
    </row>
    <row r="10" spans="1:11" ht="33" customHeight="1" x14ac:dyDescent="0.25">
      <c r="A10" s="89" t="s">
        <v>172</v>
      </c>
      <c r="B10" s="231" t="s">
        <v>174</v>
      </c>
      <c r="C10" s="231"/>
      <c r="D10" s="13"/>
      <c r="E10" s="13"/>
      <c r="F10" s="13"/>
      <c r="G10" s="13"/>
      <c r="H10" s="13"/>
      <c r="I10" s="13"/>
      <c r="J10" s="13"/>
      <c r="K10" s="83"/>
    </row>
    <row r="11" spans="1:11" ht="31.5" customHeight="1" x14ac:dyDescent="0.25">
      <c r="A11" s="89" t="s">
        <v>173</v>
      </c>
      <c r="B11" s="231" t="s">
        <v>175</v>
      </c>
      <c r="C11" s="231"/>
      <c r="D11" s="13"/>
      <c r="E11" s="13"/>
      <c r="F11" s="13"/>
      <c r="G11" s="13"/>
      <c r="H11" s="13"/>
      <c r="I11" s="13"/>
      <c r="J11" s="13"/>
      <c r="K11" s="83"/>
    </row>
    <row r="12" spans="1:11" ht="16.5" customHeight="1" x14ac:dyDescent="0.25">
      <c r="A12" s="13"/>
      <c r="B12" s="178"/>
      <c r="C12" s="178"/>
      <c r="D12" s="13"/>
      <c r="E12" s="13"/>
      <c r="F12" s="13"/>
      <c r="G12" s="13"/>
      <c r="H12" s="13"/>
      <c r="I12" s="13"/>
      <c r="J12" s="13"/>
      <c r="K12" s="83"/>
    </row>
    <row r="13" spans="1:11" ht="31.5" customHeight="1" x14ac:dyDescent="0.25">
      <c r="A13" s="437" t="s">
        <v>382</v>
      </c>
      <c r="B13" s="437"/>
      <c r="C13" s="437"/>
      <c r="D13" s="13"/>
      <c r="E13" s="13"/>
      <c r="F13" s="13"/>
      <c r="G13" s="13"/>
      <c r="H13" s="13"/>
      <c r="I13" s="13"/>
      <c r="J13" s="13"/>
      <c r="K13" s="83"/>
    </row>
    <row r="14" spans="1:11" ht="31.5" customHeight="1" x14ac:dyDescent="0.25">
      <c r="A14" s="404" t="s">
        <v>390</v>
      </c>
      <c r="B14" s="404"/>
      <c r="C14" s="404"/>
      <c r="D14" s="13"/>
      <c r="E14" s="13"/>
      <c r="F14" s="13"/>
      <c r="G14" s="13"/>
      <c r="H14" s="13"/>
      <c r="I14" s="13"/>
      <c r="J14" s="13"/>
      <c r="K14" s="83"/>
    </row>
    <row r="15" spans="1:11" ht="15.75" customHeight="1" x14ac:dyDescent="0.25">
      <c r="A15" s="177"/>
      <c r="B15" s="177"/>
      <c r="C15" s="177"/>
      <c r="D15" s="13"/>
      <c r="E15" s="13"/>
      <c r="F15" s="13"/>
      <c r="G15" s="13"/>
      <c r="H15" s="13"/>
      <c r="I15" s="13"/>
      <c r="J15" s="13"/>
      <c r="K15" s="83"/>
    </row>
    <row r="16" spans="1:11" ht="30.75" customHeight="1" x14ac:dyDescent="0.25">
      <c r="A16" s="437" t="s">
        <v>383</v>
      </c>
      <c r="B16" s="437"/>
      <c r="C16" s="437"/>
      <c r="D16" s="13"/>
      <c r="E16" s="13"/>
      <c r="F16" s="13"/>
      <c r="G16" s="13"/>
      <c r="H16" s="13"/>
      <c r="I16" s="13"/>
      <c r="J16" s="13"/>
      <c r="K16" s="83"/>
    </row>
    <row r="17" spans="1:11" ht="15.75" x14ac:dyDescent="0.25">
      <c r="A17" s="443" t="s">
        <v>384</v>
      </c>
      <c r="B17" s="443"/>
      <c r="C17" s="443"/>
      <c r="D17" s="13"/>
      <c r="E17" s="13"/>
      <c r="F17" s="13"/>
      <c r="G17" s="13"/>
      <c r="H17" s="13"/>
      <c r="I17" s="13"/>
      <c r="J17" s="13"/>
      <c r="K17" s="83"/>
    </row>
    <row r="18" spans="1:11" ht="36.75" customHeight="1" x14ac:dyDescent="0.25">
      <c r="A18" s="88" t="s">
        <v>177</v>
      </c>
      <c r="B18" s="442" t="s">
        <v>178</v>
      </c>
      <c r="C18" s="442"/>
      <c r="D18" s="83"/>
      <c r="E18" s="83"/>
      <c r="F18" s="83"/>
      <c r="G18" s="83"/>
      <c r="H18" s="83"/>
      <c r="I18" s="83"/>
      <c r="J18" s="83"/>
      <c r="K18" s="83"/>
    </row>
    <row r="19" spans="1:11" ht="112.5" customHeight="1" x14ac:dyDescent="0.25">
      <c r="A19" s="88" t="s">
        <v>125</v>
      </c>
      <c r="B19" s="442" t="s">
        <v>366</v>
      </c>
      <c r="C19" s="442"/>
      <c r="D19" s="83"/>
      <c r="E19" s="83"/>
      <c r="F19" s="83"/>
      <c r="G19" s="83"/>
      <c r="H19" s="83"/>
      <c r="I19" s="83"/>
      <c r="J19" s="83"/>
      <c r="K19" s="83"/>
    </row>
    <row r="20" spans="1:11" ht="65.25" customHeight="1" x14ac:dyDescent="0.25">
      <c r="A20" s="88" t="s">
        <v>126</v>
      </c>
      <c r="B20" s="442" t="s">
        <v>367</v>
      </c>
      <c r="C20" s="442"/>
      <c r="D20" s="99"/>
      <c r="E20" s="99"/>
      <c r="F20" s="99"/>
      <c r="G20" s="99"/>
      <c r="H20" s="99"/>
      <c r="I20" s="99"/>
      <c r="J20" s="99"/>
      <c r="K20" s="83"/>
    </row>
    <row r="21" spans="1:11" ht="15.75" x14ac:dyDescent="0.25">
      <c r="A21" s="97"/>
      <c r="B21" s="97"/>
      <c r="C21" s="99"/>
      <c r="D21" s="99"/>
      <c r="E21" s="99"/>
      <c r="F21" s="99"/>
      <c r="G21" s="99"/>
      <c r="H21" s="99"/>
      <c r="I21" s="99"/>
      <c r="J21" s="99"/>
      <c r="K21" s="83"/>
    </row>
    <row r="22" spans="1:11" ht="33.75" customHeight="1" x14ac:dyDescent="0.25">
      <c r="A22" s="440" t="s">
        <v>385</v>
      </c>
      <c r="B22" s="440"/>
      <c r="C22" s="440"/>
      <c r="D22" s="99"/>
      <c r="E22" s="99"/>
      <c r="F22" s="99"/>
      <c r="G22" s="99"/>
      <c r="H22" s="99"/>
      <c r="I22" s="99"/>
      <c r="J22" s="99"/>
      <c r="K22" s="83"/>
    </row>
    <row r="23" spans="1:11" ht="15.75" x14ac:dyDescent="0.25">
      <c r="A23" s="438" t="s">
        <v>368</v>
      </c>
      <c r="B23" s="258"/>
      <c r="C23" s="169">
        <f>Общ.харак!I47</f>
        <v>352</v>
      </c>
      <c r="D23" s="83"/>
      <c r="E23" s="83"/>
      <c r="F23" s="83"/>
      <c r="G23" s="83"/>
      <c r="H23" s="83"/>
      <c r="I23" s="83"/>
      <c r="J23" s="83"/>
      <c r="K23" s="83"/>
    </row>
    <row r="24" spans="1:11" ht="15.75" x14ac:dyDescent="0.25">
      <c r="A24" s="438" t="s">
        <v>127</v>
      </c>
      <c r="B24" s="258"/>
      <c r="C24" s="169">
        <f>Общ.харак!I48</f>
        <v>338</v>
      </c>
      <c r="D24" s="83"/>
      <c r="E24" s="83"/>
      <c r="F24" s="83"/>
      <c r="G24" s="83"/>
      <c r="H24" s="83"/>
      <c r="I24" s="83"/>
      <c r="J24" s="83"/>
      <c r="K24" s="83"/>
    </row>
    <row r="25" spans="1:11" ht="15.75" x14ac:dyDescent="0.25">
      <c r="A25" s="438" t="s">
        <v>128</v>
      </c>
      <c r="B25" s="258"/>
      <c r="C25" s="169">
        <f>Общ.харак!I49</f>
        <v>0</v>
      </c>
      <c r="D25" s="83"/>
      <c r="E25" s="83"/>
      <c r="F25" s="83"/>
      <c r="G25" s="83"/>
      <c r="H25" s="83"/>
      <c r="I25" s="83"/>
      <c r="J25" s="83"/>
      <c r="K25" s="83"/>
    </row>
    <row r="26" spans="1:11" ht="15.75" x14ac:dyDescent="0.25">
      <c r="A26" s="438" t="s">
        <v>34</v>
      </c>
      <c r="B26" s="258"/>
      <c r="C26" s="169">
        <f>Общ.харак!I50</f>
        <v>194</v>
      </c>
    </row>
    <row r="27" spans="1:11" ht="15.75" x14ac:dyDescent="0.25">
      <c r="A27" s="122" t="s">
        <v>129</v>
      </c>
      <c r="B27" s="122"/>
      <c r="C27" s="169">
        <f>Общ.харак!I51</f>
        <v>6</v>
      </c>
    </row>
    <row r="28" spans="1:11" ht="15.75" x14ac:dyDescent="0.25">
      <c r="A28" s="438" t="s">
        <v>313</v>
      </c>
      <c r="B28" s="258"/>
      <c r="C28" s="169">
        <f>Общ.харак!I52</f>
        <v>0</v>
      </c>
    </row>
    <row r="29" spans="1:11" ht="15.75" x14ac:dyDescent="0.25">
      <c r="A29" s="438" t="s">
        <v>369</v>
      </c>
      <c r="B29" s="258"/>
      <c r="C29" s="169">
        <f>Общ.харак!I53</f>
        <v>0</v>
      </c>
    </row>
    <row r="30" spans="1:11" ht="18.75" customHeight="1" x14ac:dyDescent="0.25">
      <c r="A30" s="232" t="s">
        <v>131</v>
      </c>
      <c r="B30" s="441"/>
      <c r="C30" s="170">
        <f>Общ.харак!I54</f>
        <v>108</v>
      </c>
    </row>
    <row r="31" spans="1:11" ht="18.75" customHeight="1" x14ac:dyDescent="0.25"/>
    <row r="32" spans="1:11" ht="15.75" x14ac:dyDescent="0.25">
      <c r="A32" s="439" t="s">
        <v>386</v>
      </c>
      <c r="B32" s="439"/>
    </row>
    <row r="33" spans="1:3" ht="50.25" customHeight="1" x14ac:dyDescent="0.25">
      <c r="A33" s="436" t="s">
        <v>387</v>
      </c>
      <c r="B33" s="436"/>
      <c r="C33" s="436"/>
    </row>
    <row r="34" spans="1:3" ht="33.75" customHeight="1" x14ac:dyDescent="0.25">
      <c r="A34" s="437" t="s">
        <v>388</v>
      </c>
      <c r="B34" s="437"/>
      <c r="C34" s="437"/>
    </row>
    <row r="35" spans="1:3" ht="16.5" customHeight="1" x14ac:dyDescent="0.25">
      <c r="A35" s="126" t="s">
        <v>184</v>
      </c>
      <c r="B35" s="126"/>
      <c r="C35" s="171"/>
    </row>
    <row r="36" spans="1:3" ht="15.75" x14ac:dyDescent="0.25">
      <c r="A36" s="386" t="s">
        <v>186</v>
      </c>
      <c r="B36" s="386"/>
      <c r="C36" s="386"/>
    </row>
    <row r="37" spans="1:3" ht="15.75" x14ac:dyDescent="0.25">
      <c r="A37" s="386" t="s">
        <v>213</v>
      </c>
      <c r="B37" s="386"/>
      <c r="C37" s="386"/>
    </row>
    <row r="38" spans="1:3" ht="15.75" x14ac:dyDescent="0.25">
      <c r="A38" s="386" t="s">
        <v>314</v>
      </c>
      <c r="B38" s="386"/>
      <c r="C38" s="386"/>
    </row>
    <row r="39" spans="1:3" s="21" customFormat="1" ht="33.6" customHeight="1" x14ac:dyDescent="0.25">
      <c r="A39" s="436" t="s">
        <v>315</v>
      </c>
      <c r="B39" s="436"/>
      <c r="C39" s="436"/>
    </row>
    <row r="40" spans="1:3" ht="34.9" customHeight="1" x14ac:dyDescent="0.25">
      <c r="A40" s="436" t="s">
        <v>316</v>
      </c>
      <c r="B40" s="436"/>
      <c r="C40" s="436"/>
    </row>
    <row r="41" spans="1:3" ht="32.450000000000003" customHeight="1" x14ac:dyDescent="0.25">
      <c r="A41" s="436" t="s">
        <v>317</v>
      </c>
      <c r="B41" s="436"/>
      <c r="C41" s="436"/>
    </row>
    <row r="42" spans="1:3" ht="15.75" x14ac:dyDescent="0.25">
      <c r="A42" s="4"/>
      <c r="B42" s="4"/>
    </row>
    <row r="43" spans="1:3" ht="18.75" customHeight="1" x14ac:dyDescent="0.25">
      <c r="A43" s="383" t="s">
        <v>392</v>
      </c>
      <c r="B43" s="383"/>
      <c r="C43" s="383"/>
    </row>
    <row r="44" spans="1:3" ht="36.75" customHeight="1" x14ac:dyDescent="0.25">
      <c r="A44" s="245" t="s">
        <v>391</v>
      </c>
      <c r="B44" s="245"/>
      <c r="C44" s="245"/>
    </row>
    <row r="45" spans="1:3" ht="48" customHeight="1" x14ac:dyDescent="0.25">
      <c r="A45" s="245" t="s">
        <v>389</v>
      </c>
      <c r="B45" s="245"/>
      <c r="C45" s="245"/>
    </row>
    <row r="46" spans="1:3" ht="15.6" customHeight="1" x14ac:dyDescent="0.25">
      <c r="A46" s="90"/>
      <c r="B46" s="90"/>
    </row>
    <row r="47" spans="1:3" ht="15.6" customHeight="1" x14ac:dyDescent="0.25">
      <c r="A47" s="90"/>
      <c r="B47" s="176"/>
    </row>
    <row r="48" spans="1:3" ht="15.6" customHeight="1" x14ac:dyDescent="0.25">
      <c r="A48" s="90"/>
      <c r="B48" s="90"/>
    </row>
    <row r="49" spans="1:2" ht="15.6" customHeight="1" x14ac:dyDescent="0.25">
      <c r="A49" s="90"/>
      <c r="B49" s="176"/>
    </row>
    <row r="50" spans="1:2" ht="15.6" customHeight="1" x14ac:dyDescent="0.25">
      <c r="A50" s="3"/>
      <c r="B50" s="3"/>
    </row>
    <row r="51" spans="1:2" ht="15.6" customHeight="1" x14ac:dyDescent="0.25">
      <c r="A51" s="3"/>
      <c r="B51" s="3"/>
    </row>
    <row r="52" spans="1:2" ht="15.75" x14ac:dyDescent="0.25">
      <c r="A52" s="3"/>
      <c r="B52" s="3"/>
    </row>
    <row r="53" spans="1:2" ht="15.75" x14ac:dyDescent="0.25">
      <c r="A53" s="3"/>
      <c r="B53" s="3"/>
    </row>
    <row r="54" spans="1:2" ht="15.75" x14ac:dyDescent="0.25">
      <c r="A54" s="3"/>
      <c r="B54" s="3"/>
    </row>
    <row r="55" spans="1:2" ht="15.75" x14ac:dyDescent="0.25">
      <c r="A55" s="3"/>
      <c r="B55" s="3"/>
    </row>
    <row r="56" spans="1:2" ht="15.75" x14ac:dyDescent="0.25">
      <c r="A56" s="3"/>
      <c r="B56" s="3"/>
    </row>
    <row r="57" spans="1:2" ht="15.75" x14ac:dyDescent="0.25">
      <c r="A57" s="3"/>
      <c r="B57" s="3"/>
    </row>
    <row r="58" spans="1:2" ht="15.75" x14ac:dyDescent="0.25">
      <c r="A58" s="3"/>
      <c r="B58" s="3"/>
    </row>
    <row r="59" spans="1:2" ht="15.75" x14ac:dyDescent="0.25">
      <c r="A59" s="3"/>
      <c r="B59" s="3"/>
    </row>
    <row r="60" spans="1:2" ht="15.75" x14ac:dyDescent="0.25">
      <c r="A60" s="3"/>
      <c r="B60" s="3"/>
    </row>
    <row r="61" spans="1:2" ht="15.75" x14ac:dyDescent="0.25">
      <c r="A61" s="3"/>
      <c r="B61" s="3"/>
    </row>
    <row r="62" spans="1:2" ht="15.75" x14ac:dyDescent="0.25">
      <c r="A62" s="3"/>
      <c r="B62" s="3"/>
    </row>
    <row r="63" spans="1:2" ht="15.75" x14ac:dyDescent="0.25">
      <c r="A63" s="3"/>
      <c r="B63" s="3"/>
    </row>
    <row r="64" spans="1:2" ht="15.75" x14ac:dyDescent="0.25">
      <c r="A64" s="3"/>
      <c r="B64" s="3"/>
    </row>
    <row r="65" spans="1:2" ht="15.75" x14ac:dyDescent="0.25">
      <c r="A65" s="3"/>
      <c r="B65" s="3"/>
    </row>
    <row r="66" spans="1:2" ht="15.75" x14ac:dyDescent="0.25">
      <c r="A66" s="3"/>
      <c r="B66" s="3"/>
    </row>
    <row r="67" spans="1:2" ht="15.75" x14ac:dyDescent="0.25">
      <c r="A67" s="3"/>
      <c r="B67" s="3"/>
    </row>
    <row r="68" spans="1:2" ht="15.75" x14ac:dyDescent="0.25">
      <c r="A68" s="3"/>
      <c r="B68" s="3"/>
    </row>
    <row r="69" spans="1:2" ht="15.75" x14ac:dyDescent="0.25">
      <c r="A69" s="3"/>
      <c r="B69" s="3"/>
    </row>
    <row r="70" spans="1:2" ht="15.75" x14ac:dyDescent="0.25">
      <c r="A70" s="3"/>
      <c r="B70" s="3"/>
    </row>
    <row r="71" spans="1:2" ht="15.75" x14ac:dyDescent="0.25">
      <c r="A71" s="3"/>
      <c r="B71" s="3"/>
    </row>
    <row r="72" spans="1:2" ht="15.75" x14ac:dyDescent="0.25">
      <c r="A72" s="3"/>
      <c r="B72" s="3"/>
    </row>
    <row r="73" spans="1:2" ht="15.75" x14ac:dyDescent="0.25">
      <c r="A73" s="3"/>
      <c r="B73" s="3"/>
    </row>
    <row r="74" spans="1:2" ht="15.75" x14ac:dyDescent="0.25">
      <c r="A74" s="3"/>
      <c r="B74" s="3"/>
    </row>
    <row r="75" spans="1:2" ht="15.75" x14ac:dyDescent="0.25">
      <c r="A75" s="3"/>
      <c r="B75" s="3"/>
    </row>
    <row r="76" spans="1:2" ht="15.75" x14ac:dyDescent="0.25">
      <c r="A76" s="3"/>
      <c r="B76" s="3"/>
    </row>
    <row r="77" spans="1:2" ht="15.75" x14ac:dyDescent="0.25">
      <c r="A77" s="3"/>
      <c r="B77" s="3"/>
    </row>
    <row r="78" spans="1:2" ht="15.75" x14ac:dyDescent="0.25">
      <c r="A78" s="3"/>
      <c r="B78" s="3"/>
    </row>
    <row r="79" spans="1:2" ht="15.75" x14ac:dyDescent="0.25">
      <c r="A79" s="3"/>
      <c r="B79" s="3"/>
    </row>
    <row r="80" spans="1:2" ht="15.75" x14ac:dyDescent="0.25">
      <c r="A80" s="3"/>
      <c r="B80" s="3"/>
    </row>
    <row r="81" spans="1:2" ht="15.75" x14ac:dyDescent="0.25">
      <c r="A81" s="3"/>
      <c r="B81" s="3"/>
    </row>
    <row r="82" spans="1:2" ht="15.75" x14ac:dyDescent="0.25">
      <c r="A82" s="3"/>
      <c r="B82" s="3"/>
    </row>
    <row r="83" spans="1:2" ht="15.75" x14ac:dyDescent="0.25">
      <c r="A83" s="3"/>
      <c r="B83" s="3"/>
    </row>
    <row r="84" spans="1:2" ht="15.75" x14ac:dyDescent="0.25">
      <c r="A84" s="3"/>
      <c r="B84" s="3"/>
    </row>
    <row r="85" spans="1:2" ht="15.75" x14ac:dyDescent="0.25">
      <c r="A85" s="3"/>
      <c r="B85" s="3"/>
    </row>
    <row r="86" spans="1:2" ht="15.75" x14ac:dyDescent="0.25">
      <c r="A86" s="3"/>
      <c r="B86" s="3"/>
    </row>
    <row r="87" spans="1:2" ht="15.75" x14ac:dyDescent="0.25">
      <c r="A87" s="3"/>
      <c r="B87" s="3"/>
    </row>
    <row r="88" spans="1:2" ht="15.75" x14ac:dyDescent="0.25">
      <c r="A88" s="3"/>
      <c r="B88" s="3"/>
    </row>
    <row r="89" spans="1:2" ht="15.75" x14ac:dyDescent="0.25">
      <c r="A89" s="3"/>
      <c r="B89" s="3"/>
    </row>
    <row r="90" spans="1:2" ht="15.75" x14ac:dyDescent="0.25">
      <c r="A90" s="3"/>
      <c r="B90" s="3"/>
    </row>
    <row r="91" spans="1:2" ht="15.75" x14ac:dyDescent="0.25">
      <c r="A91" s="3"/>
      <c r="B91" s="3"/>
    </row>
    <row r="92" spans="1:2" ht="15.75" x14ac:dyDescent="0.25">
      <c r="A92" s="3"/>
      <c r="B92" s="3"/>
    </row>
    <row r="93" spans="1:2" ht="15.75" x14ac:dyDescent="0.25">
      <c r="A93" s="3"/>
      <c r="B93" s="3"/>
    </row>
    <row r="94" spans="1:2" ht="15.75" x14ac:dyDescent="0.25">
      <c r="A94" s="3"/>
      <c r="B94" s="3"/>
    </row>
    <row r="95" spans="1:2" ht="15.75" x14ac:dyDescent="0.25">
      <c r="A95" s="3"/>
      <c r="B95" s="3"/>
    </row>
    <row r="96" spans="1:2" ht="15.75" x14ac:dyDescent="0.25">
      <c r="A96" s="3"/>
      <c r="B96" s="3"/>
    </row>
    <row r="97" spans="1:2" ht="15.75" x14ac:dyDescent="0.25">
      <c r="A97" s="3"/>
      <c r="B97" s="3"/>
    </row>
    <row r="98" spans="1:2" ht="15.75" x14ac:dyDescent="0.25">
      <c r="A98" s="3"/>
      <c r="B98" s="3"/>
    </row>
    <row r="99" spans="1:2" ht="15.75" x14ac:dyDescent="0.25">
      <c r="A99" s="3"/>
      <c r="B99" s="3"/>
    </row>
    <row r="100" spans="1:2" ht="15.75" x14ac:dyDescent="0.25">
      <c r="A100" s="3"/>
      <c r="B100" s="3"/>
    </row>
    <row r="101" spans="1:2" ht="15.75" x14ac:dyDescent="0.25">
      <c r="A101" s="3"/>
      <c r="B101" s="3"/>
    </row>
    <row r="102" spans="1:2" ht="15.75" x14ac:dyDescent="0.25">
      <c r="A102" s="3"/>
      <c r="B102" s="3"/>
    </row>
    <row r="103" spans="1:2" ht="15.75" x14ac:dyDescent="0.25">
      <c r="A103" s="3"/>
      <c r="B103" s="3"/>
    </row>
  </sheetData>
  <mergeCells count="38">
    <mergeCell ref="A6:C6"/>
    <mergeCell ref="B8:C8"/>
    <mergeCell ref="B9:C9"/>
    <mergeCell ref="A1:C1"/>
    <mergeCell ref="A2:C2"/>
    <mergeCell ref="A3:C3"/>
    <mergeCell ref="A4:C4"/>
    <mergeCell ref="A5:C5"/>
    <mergeCell ref="A22:C22"/>
    <mergeCell ref="A7:C7"/>
    <mergeCell ref="A13:C13"/>
    <mergeCell ref="A14:C14"/>
    <mergeCell ref="A30:B30"/>
    <mergeCell ref="A29:B29"/>
    <mergeCell ref="A28:B28"/>
    <mergeCell ref="A26:B26"/>
    <mergeCell ref="A25:B25"/>
    <mergeCell ref="B19:C19"/>
    <mergeCell ref="B20:C20"/>
    <mergeCell ref="B10:C10"/>
    <mergeCell ref="B11:C11"/>
    <mergeCell ref="A16:C16"/>
    <mergeCell ref="A17:C17"/>
    <mergeCell ref="B18:C18"/>
    <mergeCell ref="A33:C33"/>
    <mergeCell ref="A34:C34"/>
    <mergeCell ref="A45:C45"/>
    <mergeCell ref="A24:B24"/>
    <mergeCell ref="A23:B23"/>
    <mergeCell ref="A43:C43"/>
    <mergeCell ref="A44:C44"/>
    <mergeCell ref="A41:C41"/>
    <mergeCell ref="A40:C40"/>
    <mergeCell ref="A39:C39"/>
    <mergeCell ref="A38:C38"/>
    <mergeCell ref="A37:C37"/>
    <mergeCell ref="A36:C36"/>
    <mergeCell ref="A32:B32"/>
  </mergeCells>
  <pageMargins left="0.98425196850393704" right="0.30555555555555558" top="0.59055118110236215" bottom="0.3937007874015748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16"/>
  <sheetViews>
    <sheetView view="pageLayout" zoomScaleNormal="100" workbookViewId="0">
      <selection activeCell="H25" sqref="H25"/>
    </sheetView>
  </sheetViews>
  <sheetFormatPr defaultRowHeight="15" x14ac:dyDescent="0.25"/>
  <cols>
    <col min="1" max="1" width="3.28515625" customWidth="1"/>
    <col min="9" max="9" width="11.5703125" customWidth="1"/>
    <col min="10" max="10" width="7.5703125" customWidth="1"/>
  </cols>
  <sheetData>
    <row r="1" spans="1:10" ht="15.75" x14ac:dyDescent="0.25">
      <c r="A1" s="229" t="s">
        <v>19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ht="15.75" x14ac:dyDescent="0.25">
      <c r="A2" s="6"/>
      <c r="B2" s="6"/>
      <c r="C2" s="6"/>
      <c r="D2" s="6"/>
      <c r="E2" s="6"/>
      <c r="F2" s="6"/>
      <c r="G2" s="6"/>
      <c r="H2" s="6"/>
      <c r="I2" s="6"/>
      <c r="J2" s="7" t="s">
        <v>24</v>
      </c>
    </row>
    <row r="3" spans="1:10" ht="15.75" x14ac:dyDescent="0.25">
      <c r="A3" s="6" t="s">
        <v>20</v>
      </c>
      <c r="B3" s="228" t="s">
        <v>25</v>
      </c>
      <c r="C3" s="228"/>
      <c r="D3" s="228"/>
      <c r="E3" s="228"/>
      <c r="F3" s="228"/>
      <c r="G3" s="228"/>
      <c r="H3" s="228"/>
      <c r="I3" s="228"/>
      <c r="J3" s="7"/>
    </row>
    <row r="4" spans="1:10" ht="15.75" x14ac:dyDescent="0.25">
      <c r="A4" s="6"/>
      <c r="B4" s="228" t="s">
        <v>92</v>
      </c>
      <c r="C4" s="228"/>
      <c r="D4" s="228"/>
      <c r="E4" s="228"/>
      <c r="F4" s="228"/>
      <c r="G4" s="228"/>
      <c r="H4" s="228"/>
      <c r="I4" s="228"/>
      <c r="J4" s="7">
        <v>4</v>
      </c>
    </row>
    <row r="5" spans="1:10" ht="15.75" x14ac:dyDescent="0.25">
      <c r="A5" s="6"/>
      <c r="B5" s="9"/>
      <c r="C5" s="9"/>
      <c r="D5" s="9"/>
      <c r="E5" s="9"/>
      <c r="F5" s="9"/>
      <c r="G5" s="9"/>
      <c r="H5" s="9"/>
      <c r="I5" s="9"/>
      <c r="J5" s="7"/>
    </row>
    <row r="6" spans="1:10" ht="15.75" x14ac:dyDescent="0.25">
      <c r="A6" s="6" t="s">
        <v>21</v>
      </c>
      <c r="B6" s="228" t="s">
        <v>26</v>
      </c>
      <c r="C6" s="228"/>
      <c r="D6" s="228"/>
      <c r="E6" s="228"/>
      <c r="F6" s="228"/>
      <c r="G6" s="228"/>
      <c r="H6" s="228"/>
      <c r="I6" s="228"/>
      <c r="J6" s="7"/>
    </row>
    <row r="7" spans="1:10" ht="15.75" x14ac:dyDescent="0.25">
      <c r="A7" s="6"/>
      <c r="B7" s="228" t="s">
        <v>92</v>
      </c>
      <c r="C7" s="228"/>
      <c r="D7" s="228"/>
      <c r="E7" s="228"/>
      <c r="F7" s="228"/>
      <c r="G7" s="228"/>
      <c r="H7" s="228"/>
      <c r="I7" s="228"/>
      <c r="J7" s="7">
        <v>6</v>
      </c>
    </row>
    <row r="8" spans="1:10" ht="15.75" x14ac:dyDescent="0.25">
      <c r="A8" s="6"/>
      <c r="B8" s="9"/>
      <c r="C8" s="9"/>
      <c r="D8" s="9"/>
      <c r="E8" s="9"/>
      <c r="F8" s="9"/>
      <c r="G8" s="9"/>
      <c r="H8" s="9"/>
      <c r="I8" s="9"/>
      <c r="J8" s="7"/>
    </row>
    <row r="9" spans="1:10" ht="15.75" x14ac:dyDescent="0.25">
      <c r="A9" s="6" t="s">
        <v>22</v>
      </c>
      <c r="B9" s="228" t="s">
        <v>27</v>
      </c>
      <c r="C9" s="228"/>
      <c r="D9" s="228"/>
      <c r="E9" s="228"/>
      <c r="F9" s="228"/>
      <c r="G9" s="228"/>
      <c r="H9" s="228"/>
      <c r="I9" s="228"/>
      <c r="J9" s="7"/>
    </row>
    <row r="10" spans="1:10" ht="15.75" x14ac:dyDescent="0.25">
      <c r="A10" s="6"/>
      <c r="B10" s="228" t="s">
        <v>92</v>
      </c>
      <c r="C10" s="228"/>
      <c r="D10" s="228"/>
      <c r="E10" s="228"/>
      <c r="F10" s="228"/>
      <c r="G10" s="228"/>
      <c r="H10" s="228"/>
      <c r="I10" s="228"/>
      <c r="J10" s="7">
        <v>11</v>
      </c>
    </row>
    <row r="11" spans="1:10" ht="15.75" x14ac:dyDescent="0.25">
      <c r="A11" s="6"/>
      <c r="B11" s="9"/>
      <c r="C11" s="9"/>
      <c r="D11" s="9"/>
      <c r="E11" s="9"/>
      <c r="F11" s="9"/>
      <c r="G11" s="9"/>
      <c r="H11" s="9"/>
      <c r="I11" s="9"/>
      <c r="J11" s="7"/>
    </row>
    <row r="12" spans="1:10" ht="15.75" x14ac:dyDescent="0.25">
      <c r="A12" s="6" t="s">
        <v>23</v>
      </c>
      <c r="B12" s="228" t="s">
        <v>93</v>
      </c>
      <c r="C12" s="228"/>
      <c r="D12" s="228"/>
      <c r="E12" s="228"/>
      <c r="F12" s="228"/>
      <c r="G12" s="228"/>
      <c r="H12" s="228"/>
      <c r="I12" s="228"/>
      <c r="J12" s="7"/>
    </row>
    <row r="13" spans="1:10" ht="15.75" x14ac:dyDescent="0.25">
      <c r="A13" s="6"/>
      <c r="B13" s="228" t="s">
        <v>92</v>
      </c>
      <c r="C13" s="228"/>
      <c r="D13" s="228"/>
      <c r="E13" s="228"/>
      <c r="F13" s="228"/>
      <c r="G13" s="228"/>
      <c r="H13" s="228"/>
      <c r="I13" s="228"/>
      <c r="J13" s="7">
        <v>14</v>
      </c>
    </row>
    <row r="14" spans="1:10" ht="15.75" x14ac:dyDescent="0.25">
      <c r="A14" s="6"/>
      <c r="B14" s="228" t="s">
        <v>94</v>
      </c>
      <c r="C14" s="228"/>
      <c r="D14" s="228"/>
      <c r="E14" s="228"/>
      <c r="F14" s="228"/>
      <c r="G14" s="228"/>
      <c r="H14" s="228"/>
      <c r="I14" s="228"/>
      <c r="J14" s="6"/>
    </row>
    <row r="15" spans="1:10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mergeCells count="10">
    <mergeCell ref="A1:J1"/>
    <mergeCell ref="B3:I3"/>
    <mergeCell ref="B4:I4"/>
    <mergeCell ref="B6:I6"/>
    <mergeCell ref="B7:I7"/>
    <mergeCell ref="B14:I14"/>
    <mergeCell ref="B9:I9"/>
    <mergeCell ref="B10:I10"/>
    <mergeCell ref="B12:I12"/>
    <mergeCell ref="B13:I13"/>
  </mergeCells>
  <pageMargins left="0.98425196850393704" right="0.39370078740157483" top="0.59055118110236215" bottom="0.39370078740157483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61"/>
  <sheetViews>
    <sheetView view="pageLayout" zoomScale="70" zoomScaleNormal="100" zoomScalePageLayoutView="70" workbookViewId="0">
      <selection activeCell="T17" sqref="T17:Z17"/>
    </sheetView>
  </sheetViews>
  <sheetFormatPr defaultRowHeight="15" x14ac:dyDescent="0.25"/>
  <cols>
    <col min="2" max="2" width="5.7109375" customWidth="1"/>
    <col min="6" max="6" width="4.7109375" customWidth="1"/>
    <col min="9" max="9" width="6.28515625" customWidth="1"/>
    <col min="10" max="10" width="15.5703125" customWidth="1"/>
  </cols>
  <sheetData>
    <row r="1" spans="1:10" ht="15.75" x14ac:dyDescent="0.25">
      <c r="A1" s="243" t="s">
        <v>95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0" x14ac:dyDescent="0.25">
      <c r="A2" s="244" t="s">
        <v>91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 ht="15" customHeight="1" x14ac:dyDescent="0.25">
      <c r="A3" s="229" t="s">
        <v>166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0" ht="15" customHeight="1" x14ac:dyDescent="0.25">
      <c r="A4" s="229" t="s">
        <v>167</v>
      </c>
      <c r="B4" s="229"/>
      <c r="C4" s="229"/>
      <c r="D4" s="229"/>
      <c r="E4" s="229"/>
      <c r="F4" s="229"/>
      <c r="G4" s="229"/>
      <c r="H4" s="229"/>
      <c r="I4" s="229"/>
      <c r="J4" s="229"/>
    </row>
    <row r="5" spans="1:10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" customHeight="1" x14ac:dyDescent="0.25">
      <c r="A6" s="228" t="s">
        <v>96</v>
      </c>
      <c r="B6" s="228"/>
      <c r="C6" s="228"/>
      <c r="D6" s="228"/>
      <c r="E6" s="228"/>
      <c r="F6" s="228"/>
      <c r="G6" s="228"/>
      <c r="H6" s="228"/>
      <c r="I6" s="228"/>
      <c r="J6" s="228"/>
    </row>
    <row r="7" spans="1:10" ht="15" customHeight="1" x14ac:dyDescent="0.25">
      <c r="A7" s="245" t="s">
        <v>176</v>
      </c>
      <c r="B7" s="245"/>
      <c r="C7" s="245"/>
      <c r="D7" s="245"/>
      <c r="E7" s="245"/>
      <c r="F7" s="245"/>
      <c r="G7" s="245"/>
      <c r="H7" s="245"/>
      <c r="I7" s="245"/>
      <c r="J7" s="245"/>
    </row>
    <row r="8" spans="1:10" x14ac:dyDescent="0.25">
      <c r="A8" s="245"/>
      <c r="B8" s="245"/>
      <c r="C8" s="245"/>
      <c r="D8" s="245"/>
      <c r="E8" s="245"/>
      <c r="F8" s="245"/>
      <c r="G8" s="245"/>
      <c r="H8" s="245"/>
      <c r="I8" s="245"/>
      <c r="J8" s="245"/>
    </row>
    <row r="9" spans="1:10" x14ac:dyDescent="0.25">
      <c r="A9" s="245"/>
      <c r="B9" s="245"/>
      <c r="C9" s="245"/>
      <c r="D9" s="245"/>
      <c r="E9" s="245"/>
      <c r="F9" s="245"/>
      <c r="G9" s="245"/>
      <c r="H9" s="245"/>
      <c r="I9" s="245"/>
      <c r="J9" s="245"/>
    </row>
    <row r="10" spans="1:10" ht="23.45" customHeight="1" x14ac:dyDescent="0.25">
      <c r="A10" s="245"/>
      <c r="B10" s="245"/>
      <c r="C10" s="245"/>
      <c r="D10" s="245"/>
      <c r="E10" s="245"/>
      <c r="F10" s="245"/>
      <c r="G10" s="245"/>
      <c r="H10" s="245"/>
      <c r="I10" s="245"/>
      <c r="J10" s="245"/>
    </row>
    <row r="11" spans="1:10" ht="15.75" x14ac:dyDescent="0.25">
      <c r="A11" s="241" t="s">
        <v>97</v>
      </c>
      <c r="B11" s="241"/>
      <c r="C11" s="241"/>
      <c r="D11" s="241"/>
      <c r="E11" s="241"/>
      <c r="F11" s="241"/>
      <c r="G11" s="241"/>
      <c r="H11" s="241"/>
      <c r="I11" s="241"/>
      <c r="J11" s="241"/>
    </row>
    <row r="12" spans="1:10" ht="19.899999999999999" customHeight="1" x14ac:dyDescent="0.25">
      <c r="A12" s="246" t="s">
        <v>28</v>
      </c>
      <c r="B12" s="246"/>
      <c r="C12" s="246" t="s">
        <v>101</v>
      </c>
      <c r="D12" s="246"/>
      <c r="E12" s="246"/>
      <c r="F12" s="246"/>
      <c r="G12" s="246"/>
      <c r="H12" s="246"/>
      <c r="I12" s="246"/>
      <c r="J12" s="246"/>
    </row>
    <row r="13" spans="1:10" ht="33.950000000000003" customHeight="1" x14ac:dyDescent="0.25">
      <c r="A13" s="242" t="s">
        <v>113</v>
      </c>
      <c r="B13" s="242"/>
      <c r="C13" s="231" t="s">
        <v>102</v>
      </c>
      <c r="D13" s="231"/>
      <c r="E13" s="231"/>
      <c r="F13" s="231"/>
      <c r="G13" s="231"/>
      <c r="H13" s="231"/>
      <c r="I13" s="231"/>
      <c r="J13" s="231"/>
    </row>
    <row r="14" spans="1:10" ht="33.950000000000003" customHeight="1" x14ac:dyDescent="0.25">
      <c r="A14" s="242" t="s">
        <v>114</v>
      </c>
      <c r="B14" s="242"/>
      <c r="C14" s="231" t="s">
        <v>103</v>
      </c>
      <c r="D14" s="231"/>
      <c r="E14" s="231"/>
      <c r="F14" s="231"/>
      <c r="G14" s="231"/>
      <c r="H14" s="231"/>
      <c r="I14" s="231"/>
      <c r="J14" s="231"/>
    </row>
    <row r="15" spans="1:10" ht="33.950000000000003" customHeight="1" x14ac:dyDescent="0.25">
      <c r="A15" s="242" t="s">
        <v>115</v>
      </c>
      <c r="B15" s="242"/>
      <c r="C15" s="231" t="s">
        <v>104</v>
      </c>
      <c r="D15" s="231"/>
      <c r="E15" s="231"/>
      <c r="F15" s="231"/>
      <c r="G15" s="231"/>
      <c r="H15" s="231"/>
      <c r="I15" s="231"/>
      <c r="J15" s="231"/>
    </row>
    <row r="16" spans="1:10" ht="33.950000000000003" customHeight="1" x14ac:dyDescent="0.25">
      <c r="A16" s="242" t="s">
        <v>116</v>
      </c>
      <c r="B16" s="242"/>
      <c r="C16" s="231" t="s">
        <v>105</v>
      </c>
      <c r="D16" s="231"/>
      <c r="E16" s="231"/>
      <c r="F16" s="231"/>
      <c r="G16" s="231"/>
      <c r="H16" s="231"/>
      <c r="I16" s="231"/>
      <c r="J16" s="231"/>
    </row>
    <row r="17" spans="1:10" ht="33.950000000000003" customHeight="1" x14ac:dyDescent="0.25">
      <c r="A17" s="242" t="s">
        <v>117</v>
      </c>
      <c r="B17" s="242"/>
      <c r="C17" s="231" t="s">
        <v>106</v>
      </c>
      <c r="D17" s="231"/>
      <c r="E17" s="231"/>
      <c r="F17" s="231"/>
      <c r="G17" s="231"/>
      <c r="H17" s="231"/>
      <c r="I17" s="231"/>
      <c r="J17" s="231"/>
    </row>
    <row r="18" spans="1:10" ht="48.6" customHeight="1" x14ac:dyDescent="0.25">
      <c r="A18" s="242" t="s">
        <v>118</v>
      </c>
      <c r="B18" s="242"/>
      <c r="C18" s="231" t="s">
        <v>107</v>
      </c>
      <c r="D18" s="231"/>
      <c r="E18" s="231"/>
      <c r="F18" s="231"/>
      <c r="G18" s="231"/>
      <c r="H18" s="231"/>
      <c r="I18" s="231"/>
      <c r="J18" s="231"/>
    </row>
    <row r="19" spans="1:10" ht="33.950000000000003" customHeight="1" x14ac:dyDescent="0.25">
      <c r="A19" s="242" t="s">
        <v>119</v>
      </c>
      <c r="B19" s="242"/>
      <c r="C19" s="231" t="s">
        <v>108</v>
      </c>
      <c r="D19" s="231"/>
      <c r="E19" s="231"/>
      <c r="F19" s="231"/>
      <c r="G19" s="231"/>
      <c r="H19" s="231"/>
      <c r="I19" s="231"/>
      <c r="J19" s="231"/>
    </row>
    <row r="20" spans="1:10" ht="49.9" customHeight="1" x14ac:dyDescent="0.25">
      <c r="A20" s="242" t="s">
        <v>120</v>
      </c>
      <c r="B20" s="242"/>
      <c r="C20" s="231" t="s">
        <v>109</v>
      </c>
      <c r="D20" s="231"/>
      <c r="E20" s="231"/>
      <c r="F20" s="231"/>
      <c r="G20" s="231"/>
      <c r="H20" s="231"/>
      <c r="I20" s="231"/>
      <c r="J20" s="231"/>
    </row>
    <row r="21" spans="1:10" ht="33.950000000000003" customHeight="1" x14ac:dyDescent="0.25">
      <c r="A21" s="242" t="s">
        <v>121</v>
      </c>
      <c r="B21" s="242"/>
      <c r="C21" s="231" t="s">
        <v>110</v>
      </c>
      <c r="D21" s="231"/>
      <c r="E21" s="231"/>
      <c r="F21" s="231"/>
      <c r="G21" s="231"/>
      <c r="H21" s="231"/>
      <c r="I21" s="231"/>
      <c r="J21" s="231"/>
    </row>
    <row r="22" spans="1:10" ht="33.950000000000003" customHeight="1" x14ac:dyDescent="0.25">
      <c r="A22" s="242" t="s">
        <v>122</v>
      </c>
      <c r="B22" s="242"/>
      <c r="C22" s="231" t="s">
        <v>111</v>
      </c>
      <c r="D22" s="231"/>
      <c r="E22" s="231"/>
      <c r="F22" s="231"/>
      <c r="G22" s="231"/>
      <c r="H22" s="231"/>
      <c r="I22" s="231"/>
      <c r="J22" s="231"/>
    </row>
    <row r="23" spans="1:10" ht="37.9" customHeight="1" x14ac:dyDescent="0.25">
      <c r="A23" s="242" t="s">
        <v>123</v>
      </c>
      <c r="B23" s="242"/>
      <c r="C23" s="231" t="s">
        <v>112</v>
      </c>
      <c r="D23" s="231"/>
      <c r="E23" s="231"/>
      <c r="F23" s="231"/>
      <c r="G23" s="231"/>
      <c r="H23" s="231"/>
      <c r="I23" s="231"/>
      <c r="J23" s="231"/>
    </row>
    <row r="24" spans="1:10" ht="33.950000000000003" customHeight="1" x14ac:dyDescent="0.25">
      <c r="A24" s="242" t="s">
        <v>402</v>
      </c>
      <c r="B24" s="242"/>
      <c r="C24" s="242" t="s">
        <v>403</v>
      </c>
      <c r="D24" s="242"/>
      <c r="E24" s="242"/>
      <c r="F24" s="242"/>
      <c r="G24" s="242"/>
      <c r="H24" s="242"/>
      <c r="I24" s="242"/>
      <c r="J24" s="242"/>
    </row>
    <row r="25" spans="1:10" ht="33.950000000000003" customHeight="1" x14ac:dyDescent="0.25">
      <c r="A25" s="242" t="s">
        <v>404</v>
      </c>
      <c r="B25" s="242"/>
      <c r="C25" s="231" t="s">
        <v>405</v>
      </c>
      <c r="D25" s="231"/>
      <c r="E25" s="231"/>
      <c r="F25" s="231"/>
      <c r="G25" s="231"/>
      <c r="H25" s="231"/>
      <c r="I25" s="231"/>
      <c r="J25" s="231"/>
    </row>
    <row r="26" spans="1:10" ht="51" customHeight="1" x14ac:dyDescent="0.25">
      <c r="A26" s="242" t="s">
        <v>406</v>
      </c>
      <c r="B26" s="242"/>
      <c r="C26" s="231" t="s">
        <v>407</v>
      </c>
      <c r="D26" s="231"/>
      <c r="E26" s="231"/>
      <c r="F26" s="231"/>
      <c r="G26" s="231"/>
      <c r="H26" s="231"/>
      <c r="I26" s="231"/>
      <c r="J26" s="231"/>
    </row>
    <row r="27" spans="1:10" ht="39.6" customHeight="1" x14ac:dyDescent="0.25">
      <c r="A27" s="242" t="s">
        <v>408</v>
      </c>
      <c r="B27" s="242"/>
      <c r="C27" s="231" t="s">
        <v>409</v>
      </c>
      <c r="D27" s="231"/>
      <c r="E27" s="231"/>
      <c r="F27" s="231"/>
      <c r="G27" s="231"/>
      <c r="H27" s="231"/>
      <c r="I27" s="231"/>
      <c r="J27" s="231"/>
    </row>
    <row r="28" spans="1:10" ht="52.9" customHeight="1" x14ac:dyDescent="0.25">
      <c r="A28" s="242" t="s">
        <v>410</v>
      </c>
      <c r="B28" s="242"/>
      <c r="C28" s="231" t="s">
        <v>411</v>
      </c>
      <c r="D28" s="231"/>
      <c r="E28" s="231"/>
      <c r="F28" s="231"/>
      <c r="G28" s="231"/>
      <c r="H28" s="231"/>
      <c r="I28" s="231"/>
      <c r="J28" s="231"/>
    </row>
    <row r="29" spans="1:10" ht="79.150000000000006" customHeight="1" x14ac:dyDescent="0.25">
      <c r="A29" s="242" t="s">
        <v>412</v>
      </c>
      <c r="B29" s="242"/>
      <c r="C29" s="231" t="s">
        <v>413</v>
      </c>
      <c r="D29" s="231"/>
      <c r="E29" s="231"/>
      <c r="F29" s="231"/>
      <c r="G29" s="231"/>
      <c r="H29" s="231"/>
      <c r="I29" s="231"/>
      <c r="J29" s="231"/>
    </row>
    <row r="30" spans="1:10" ht="48" customHeight="1" x14ac:dyDescent="0.25">
      <c r="A30" s="242" t="s">
        <v>414</v>
      </c>
      <c r="B30" s="242"/>
      <c r="C30" s="231" t="s">
        <v>415</v>
      </c>
      <c r="D30" s="231"/>
      <c r="E30" s="231"/>
      <c r="F30" s="231"/>
      <c r="G30" s="231"/>
      <c r="H30" s="231"/>
      <c r="I30" s="231"/>
      <c r="J30" s="231"/>
    </row>
    <row r="31" spans="1:10" ht="50.45" customHeight="1" x14ac:dyDescent="0.25">
      <c r="A31" s="242" t="s">
        <v>416</v>
      </c>
      <c r="B31" s="242"/>
      <c r="C31" s="231" t="s">
        <v>417</v>
      </c>
      <c r="D31" s="231"/>
      <c r="E31" s="231"/>
      <c r="F31" s="231"/>
      <c r="G31" s="231"/>
      <c r="H31" s="231"/>
      <c r="I31" s="231"/>
      <c r="J31" s="231"/>
    </row>
    <row r="32" spans="1:10" ht="33.950000000000003" customHeight="1" x14ac:dyDescent="0.25">
      <c r="A32" s="242" t="s">
        <v>418</v>
      </c>
      <c r="B32" s="242"/>
      <c r="C32" s="231" t="s">
        <v>419</v>
      </c>
      <c r="D32" s="231"/>
      <c r="E32" s="231"/>
      <c r="F32" s="231"/>
      <c r="G32" s="231"/>
      <c r="H32" s="231"/>
      <c r="I32" s="231"/>
      <c r="J32" s="231"/>
    </row>
    <row r="33" spans="1:10" ht="49.15" customHeight="1" x14ac:dyDescent="0.25">
      <c r="A33" s="242" t="s">
        <v>420</v>
      </c>
      <c r="B33" s="242"/>
      <c r="C33" s="231" t="s">
        <v>421</v>
      </c>
      <c r="D33" s="231"/>
      <c r="E33" s="231"/>
      <c r="F33" s="231"/>
      <c r="G33" s="231"/>
      <c r="H33" s="231"/>
      <c r="I33" s="231"/>
      <c r="J33" s="231"/>
    </row>
    <row r="34" spans="1:10" ht="81" customHeight="1" x14ac:dyDescent="0.25">
      <c r="A34" s="242" t="s">
        <v>422</v>
      </c>
      <c r="B34" s="242"/>
      <c r="C34" s="231" t="s">
        <v>423</v>
      </c>
      <c r="D34" s="231"/>
      <c r="E34" s="231"/>
      <c r="F34" s="231"/>
      <c r="G34" s="231"/>
      <c r="H34" s="231"/>
      <c r="I34" s="231"/>
      <c r="J34" s="231"/>
    </row>
    <row r="35" spans="1:10" ht="15.6" customHeight="1" x14ac:dyDescent="0.25">
      <c r="A35" s="241" t="s">
        <v>98</v>
      </c>
      <c r="B35" s="241"/>
      <c r="C35" s="241"/>
      <c r="D35" s="241"/>
      <c r="E35" s="241"/>
      <c r="F35" s="241"/>
      <c r="G35" s="241"/>
      <c r="H35" s="241"/>
      <c r="I35" s="241"/>
      <c r="J35" s="241"/>
    </row>
    <row r="36" spans="1:10" ht="15.75" x14ac:dyDescent="0.25">
      <c r="A36" s="240" t="s">
        <v>28</v>
      </c>
      <c r="B36" s="240"/>
      <c r="C36" s="240" t="s">
        <v>124</v>
      </c>
      <c r="D36" s="240"/>
      <c r="E36" s="240"/>
      <c r="F36" s="240"/>
      <c r="G36" s="240"/>
      <c r="H36" s="240"/>
      <c r="I36" s="240"/>
      <c r="J36" s="240"/>
    </row>
    <row r="37" spans="1:10" ht="33.950000000000003" customHeight="1" x14ac:dyDescent="0.25">
      <c r="A37" s="239" t="s">
        <v>170</v>
      </c>
      <c r="B37" s="239"/>
      <c r="C37" s="238" t="s">
        <v>168</v>
      </c>
      <c r="D37" s="238"/>
      <c r="E37" s="238"/>
      <c r="F37" s="238"/>
      <c r="G37" s="238"/>
      <c r="H37" s="238"/>
      <c r="I37" s="238"/>
      <c r="J37" s="238"/>
    </row>
    <row r="38" spans="1:10" ht="33.950000000000003" customHeight="1" x14ac:dyDescent="0.25">
      <c r="A38" s="239" t="s">
        <v>171</v>
      </c>
      <c r="B38" s="239"/>
      <c r="C38" s="238" t="s">
        <v>169</v>
      </c>
      <c r="D38" s="238"/>
      <c r="E38" s="238"/>
      <c r="F38" s="238"/>
      <c r="G38" s="238"/>
      <c r="H38" s="238"/>
      <c r="I38" s="238"/>
      <c r="J38" s="238"/>
    </row>
    <row r="39" spans="1:10" ht="33.950000000000003" customHeight="1" x14ac:dyDescent="0.25">
      <c r="A39" s="239" t="s">
        <v>172</v>
      </c>
      <c r="B39" s="239"/>
      <c r="C39" s="238" t="s">
        <v>174</v>
      </c>
      <c r="D39" s="238"/>
      <c r="E39" s="238"/>
      <c r="F39" s="238"/>
      <c r="G39" s="238"/>
      <c r="H39" s="238"/>
      <c r="I39" s="238"/>
      <c r="J39" s="238"/>
    </row>
    <row r="40" spans="1:10" ht="33.950000000000003" customHeight="1" x14ac:dyDescent="0.25">
      <c r="A40" s="239" t="s">
        <v>173</v>
      </c>
      <c r="B40" s="239"/>
      <c r="C40" s="238" t="s">
        <v>175</v>
      </c>
      <c r="D40" s="238"/>
      <c r="E40" s="238"/>
      <c r="F40" s="238"/>
      <c r="G40" s="238"/>
      <c r="H40" s="238"/>
      <c r="I40" s="238"/>
      <c r="J40" s="238"/>
    </row>
    <row r="41" spans="1:10" ht="15.75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</row>
    <row r="42" spans="1:10" ht="15.75" x14ac:dyDescent="0.25">
      <c r="A42" s="241" t="s">
        <v>99</v>
      </c>
      <c r="B42" s="241"/>
      <c r="C42" s="241"/>
      <c r="D42" s="241"/>
      <c r="E42" s="241"/>
      <c r="F42" s="241"/>
      <c r="G42" s="241"/>
      <c r="H42" s="241"/>
      <c r="I42" s="241"/>
      <c r="J42" s="241"/>
    </row>
    <row r="43" spans="1:10" ht="57" customHeight="1" x14ac:dyDescent="0.25">
      <c r="A43" s="230" t="s">
        <v>177</v>
      </c>
      <c r="B43" s="230"/>
      <c r="C43" s="231" t="s">
        <v>178</v>
      </c>
      <c r="D43" s="231"/>
      <c r="E43" s="231"/>
      <c r="F43" s="231"/>
      <c r="G43" s="231"/>
      <c r="H43" s="231"/>
      <c r="I43" s="231"/>
      <c r="J43" s="231"/>
    </row>
    <row r="44" spans="1:10" ht="114" customHeight="1" x14ac:dyDescent="0.25">
      <c r="A44" s="230" t="s">
        <v>125</v>
      </c>
      <c r="B44" s="230"/>
      <c r="C44" s="231" t="s">
        <v>179</v>
      </c>
      <c r="D44" s="231"/>
      <c r="E44" s="231"/>
      <c r="F44" s="231"/>
      <c r="G44" s="231"/>
      <c r="H44" s="231"/>
      <c r="I44" s="231"/>
      <c r="J44" s="231"/>
    </row>
    <row r="45" spans="1:10" ht="100.9" customHeight="1" x14ac:dyDescent="0.25">
      <c r="A45" s="230" t="s">
        <v>126</v>
      </c>
      <c r="B45" s="230"/>
      <c r="C45" s="231" t="s">
        <v>180</v>
      </c>
      <c r="D45" s="231"/>
      <c r="E45" s="231"/>
      <c r="F45" s="231"/>
      <c r="G45" s="231"/>
      <c r="H45" s="231"/>
      <c r="I45" s="231"/>
      <c r="J45" s="231"/>
    </row>
    <row r="46" spans="1:10" ht="15.75" x14ac:dyDescent="0.25">
      <c r="A46" s="31" t="s">
        <v>100</v>
      </c>
      <c r="B46" s="192"/>
      <c r="C46" s="192"/>
      <c r="D46" s="192"/>
      <c r="E46" s="192"/>
      <c r="F46" s="192"/>
      <c r="G46" s="192"/>
      <c r="H46" s="192"/>
      <c r="I46" s="192"/>
      <c r="J46" s="192"/>
    </row>
    <row r="47" spans="1:10" ht="15.75" x14ac:dyDescent="0.25">
      <c r="A47" s="232" t="s">
        <v>424</v>
      </c>
      <c r="B47" s="233"/>
      <c r="C47" s="233"/>
      <c r="D47" s="233"/>
      <c r="E47" s="233"/>
      <c r="F47" s="233"/>
      <c r="G47" s="233"/>
      <c r="H47" s="233"/>
      <c r="I47" s="234">
        <f>Структура!C18</f>
        <v>352</v>
      </c>
      <c r="J47" s="235"/>
    </row>
    <row r="48" spans="1:10" ht="15.75" x14ac:dyDescent="0.25">
      <c r="A48" s="201"/>
      <c r="B48" s="249" t="s">
        <v>425</v>
      </c>
      <c r="C48" s="249"/>
      <c r="D48" s="249"/>
      <c r="E48" s="249"/>
      <c r="F48" s="249"/>
      <c r="G48" s="249"/>
      <c r="H48" s="249"/>
      <c r="I48" s="236">
        <f>Структура!D18</f>
        <v>338</v>
      </c>
      <c r="J48" s="237"/>
    </row>
    <row r="49" spans="1:10" ht="15.75" x14ac:dyDescent="0.25">
      <c r="A49" s="252" t="s">
        <v>426</v>
      </c>
      <c r="B49" s="233"/>
      <c r="C49" s="194"/>
      <c r="D49" s="194"/>
      <c r="E49" s="194"/>
      <c r="F49" s="194"/>
      <c r="G49" s="194"/>
      <c r="H49" s="200"/>
      <c r="I49" s="234"/>
      <c r="J49" s="235"/>
    </row>
    <row r="50" spans="1:10" ht="15.6" customHeight="1" x14ac:dyDescent="0.25">
      <c r="A50" s="202"/>
      <c r="B50" s="248" t="s">
        <v>427</v>
      </c>
      <c r="C50" s="248"/>
      <c r="D50" s="248"/>
      <c r="E50" s="248"/>
      <c r="F50" s="248"/>
      <c r="G50" s="248"/>
      <c r="H50" s="248"/>
      <c r="I50" s="239">
        <f>Структура!E18</f>
        <v>194</v>
      </c>
      <c r="J50" s="239"/>
    </row>
    <row r="51" spans="1:10" ht="15.75" x14ac:dyDescent="0.25">
      <c r="A51" s="203"/>
      <c r="B51" s="248" t="s">
        <v>428</v>
      </c>
      <c r="C51" s="248"/>
      <c r="D51" s="248"/>
      <c r="E51" s="248"/>
      <c r="F51" s="248"/>
      <c r="G51" s="248"/>
      <c r="H51" s="248"/>
      <c r="I51" s="253">
        <f>Структура!N18</f>
        <v>6</v>
      </c>
      <c r="J51" s="254"/>
    </row>
    <row r="52" spans="1:10" ht="15.75" x14ac:dyDescent="0.25">
      <c r="A52" s="203"/>
      <c r="B52" s="248" t="s">
        <v>429</v>
      </c>
      <c r="C52" s="248"/>
      <c r="D52" s="248"/>
      <c r="E52" s="248"/>
      <c r="F52" s="248"/>
      <c r="G52" s="248"/>
      <c r="H52" s="248"/>
      <c r="I52" s="253">
        <f>[1]Структура!I20</f>
        <v>0</v>
      </c>
      <c r="J52" s="254"/>
    </row>
    <row r="53" spans="1:10" ht="15.75" x14ac:dyDescent="0.25">
      <c r="A53" s="203"/>
      <c r="B53" s="247" t="s">
        <v>430</v>
      </c>
      <c r="C53" s="248"/>
      <c r="D53" s="248"/>
      <c r="E53" s="248"/>
      <c r="F53" s="248"/>
      <c r="G53" s="248"/>
      <c r="H53" s="248"/>
      <c r="I53" s="253"/>
      <c r="J53" s="254"/>
    </row>
    <row r="54" spans="1:10" ht="15.75" x14ac:dyDescent="0.25">
      <c r="A54" s="204"/>
      <c r="B54" s="205"/>
      <c r="C54" s="248" t="s">
        <v>431</v>
      </c>
      <c r="D54" s="248"/>
      <c r="E54" s="248"/>
      <c r="F54" s="248"/>
      <c r="G54" s="248"/>
      <c r="H54" s="248"/>
      <c r="I54" s="239">
        <f>Структура!L15</f>
        <v>108</v>
      </c>
      <c r="J54" s="239"/>
    </row>
    <row r="55" spans="1:10" ht="15.75" x14ac:dyDescent="0.25">
      <c r="A55" s="204"/>
      <c r="B55" s="206"/>
      <c r="C55" s="248" t="s">
        <v>432</v>
      </c>
      <c r="D55" s="248"/>
      <c r="E55" s="248"/>
      <c r="F55" s="248"/>
      <c r="G55" s="248"/>
      <c r="H55" s="248"/>
      <c r="I55" s="239">
        <f>Структура!K14</f>
        <v>36</v>
      </c>
      <c r="J55" s="239"/>
    </row>
    <row r="56" spans="1:10" ht="15.75" x14ac:dyDescent="0.25">
      <c r="A56" s="207"/>
      <c r="B56" s="249" t="s">
        <v>433</v>
      </c>
      <c r="C56" s="248"/>
      <c r="D56" s="248"/>
      <c r="E56" s="248"/>
      <c r="F56" s="248"/>
      <c r="G56" s="248"/>
      <c r="H56" s="248"/>
      <c r="I56" s="250">
        <f>I58+I59+I60+I61</f>
        <v>10</v>
      </c>
      <c r="J56" s="251"/>
    </row>
    <row r="57" spans="1:10" ht="15.75" x14ac:dyDescent="0.25">
      <c r="A57" s="208"/>
      <c r="B57" s="247" t="s">
        <v>434</v>
      </c>
      <c r="C57" s="248"/>
      <c r="D57" s="248"/>
      <c r="E57" s="248"/>
      <c r="F57" s="248"/>
      <c r="G57" s="248"/>
      <c r="H57" s="248"/>
      <c r="I57" s="250"/>
      <c r="J57" s="251"/>
    </row>
    <row r="58" spans="1:10" ht="15.75" customHeight="1" x14ac:dyDescent="0.25">
      <c r="A58" s="204"/>
      <c r="B58" s="205"/>
      <c r="C58" s="248" t="s">
        <v>435</v>
      </c>
      <c r="D58" s="248"/>
      <c r="E58" s="248"/>
      <c r="F58" s="248"/>
      <c r="G58" s="248"/>
      <c r="H58" s="248"/>
      <c r="I58" s="239">
        <f>[1]Структура!M20</f>
        <v>0</v>
      </c>
      <c r="J58" s="239"/>
    </row>
    <row r="59" spans="1:10" ht="15.75" x14ac:dyDescent="0.25">
      <c r="A59" s="209"/>
      <c r="B59" s="210"/>
      <c r="C59" s="248" t="s">
        <v>436</v>
      </c>
      <c r="D59" s="248"/>
      <c r="E59" s="248"/>
      <c r="F59" s="248"/>
      <c r="G59" s="248"/>
      <c r="H59" s="258"/>
      <c r="I59" s="250">
        <v>2</v>
      </c>
      <c r="J59" s="251"/>
    </row>
    <row r="60" spans="1:10" ht="15.75" x14ac:dyDescent="0.25">
      <c r="A60" s="209"/>
      <c r="B60" s="211"/>
      <c r="C60" s="248" t="s">
        <v>437</v>
      </c>
      <c r="D60" s="248"/>
      <c r="E60" s="248"/>
      <c r="F60" s="248"/>
      <c r="G60" s="248"/>
      <c r="H60" s="248"/>
      <c r="I60" s="255"/>
      <c r="J60" s="256"/>
    </row>
    <row r="61" spans="1:10" ht="15.75" x14ac:dyDescent="0.25">
      <c r="A61" s="212"/>
      <c r="B61" s="206"/>
      <c r="C61" s="248" t="s">
        <v>438</v>
      </c>
      <c r="D61" s="248"/>
      <c r="E61" s="248"/>
      <c r="F61" s="248"/>
      <c r="G61" s="248"/>
      <c r="H61" s="248"/>
      <c r="I61" s="257">
        <f>Структура!J17</f>
        <v>8</v>
      </c>
      <c r="J61" s="257"/>
    </row>
  </sheetData>
  <mergeCells count="101">
    <mergeCell ref="C60:H60"/>
    <mergeCell ref="I60:J60"/>
    <mergeCell ref="C61:H61"/>
    <mergeCell ref="I61:J61"/>
    <mergeCell ref="B57:H57"/>
    <mergeCell ref="I57:J57"/>
    <mergeCell ref="C58:H58"/>
    <mergeCell ref="I58:J58"/>
    <mergeCell ref="C59:H59"/>
    <mergeCell ref="I59:J59"/>
    <mergeCell ref="B53:H53"/>
    <mergeCell ref="C54:H54"/>
    <mergeCell ref="C55:H55"/>
    <mergeCell ref="I55:J55"/>
    <mergeCell ref="B56:H56"/>
    <mergeCell ref="I56:J56"/>
    <mergeCell ref="B48:H48"/>
    <mergeCell ref="A49:B49"/>
    <mergeCell ref="B50:H50"/>
    <mergeCell ref="B51:H51"/>
    <mergeCell ref="B52:H52"/>
    <mergeCell ref="I50:J50"/>
    <mergeCell ref="I51:J51"/>
    <mergeCell ref="I52:J52"/>
    <mergeCell ref="I53:J53"/>
    <mergeCell ref="I54:J54"/>
    <mergeCell ref="A1:J1"/>
    <mergeCell ref="A2:J2"/>
    <mergeCell ref="A6:J6"/>
    <mergeCell ref="A7:J10"/>
    <mergeCell ref="A44:B44"/>
    <mergeCell ref="A3:J3"/>
    <mergeCell ref="A4:J4"/>
    <mergeCell ref="A11:J11"/>
    <mergeCell ref="A15:B15"/>
    <mergeCell ref="C15:J15"/>
    <mergeCell ref="A35:J35"/>
    <mergeCell ref="A12:B12"/>
    <mergeCell ref="A14:B14"/>
    <mergeCell ref="C12:J12"/>
    <mergeCell ref="C14:J14"/>
    <mergeCell ref="A13:B13"/>
    <mergeCell ref="C13:J13"/>
    <mergeCell ref="A16:B16"/>
    <mergeCell ref="A17:B17"/>
    <mergeCell ref="A18:B18"/>
    <mergeCell ref="A19:B19"/>
    <mergeCell ref="C16:J16"/>
    <mergeCell ref="C17:J17"/>
    <mergeCell ref="C18:J18"/>
    <mergeCell ref="C19:J19"/>
    <mergeCell ref="A20:B20"/>
    <mergeCell ref="A21:B21"/>
    <mergeCell ref="A22:B22"/>
    <mergeCell ref="A23:B23"/>
    <mergeCell ref="A34:B34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C20:J20"/>
    <mergeCell ref="C21:J21"/>
    <mergeCell ref="C22:J22"/>
    <mergeCell ref="C23:J23"/>
    <mergeCell ref="C34:J34"/>
    <mergeCell ref="C24:J24"/>
    <mergeCell ref="C25:J25"/>
    <mergeCell ref="C26:J26"/>
    <mergeCell ref="C27:J27"/>
    <mergeCell ref="C28:J28"/>
    <mergeCell ref="C29:J29"/>
    <mergeCell ref="C30:J30"/>
    <mergeCell ref="C31:J31"/>
    <mergeCell ref="C32:J32"/>
    <mergeCell ref="C33:J33"/>
    <mergeCell ref="C36:J36"/>
    <mergeCell ref="C39:J39"/>
    <mergeCell ref="C40:J40"/>
    <mergeCell ref="C37:J37"/>
    <mergeCell ref="C38:J38"/>
    <mergeCell ref="A38:B38"/>
    <mergeCell ref="A36:B36"/>
    <mergeCell ref="A37:B37"/>
    <mergeCell ref="A39:B39"/>
    <mergeCell ref="A40:B40"/>
    <mergeCell ref="A42:J42"/>
    <mergeCell ref="A43:B43"/>
    <mergeCell ref="C43:J43"/>
    <mergeCell ref="C44:J44"/>
    <mergeCell ref="C45:J45"/>
    <mergeCell ref="A45:B45"/>
    <mergeCell ref="A47:H47"/>
    <mergeCell ref="I47:J47"/>
    <mergeCell ref="I48:J48"/>
    <mergeCell ref="I49:J49"/>
  </mergeCells>
  <pageMargins left="0.98425196850393704" right="0.39370078740157483" top="0.59055118110236215" bottom="0.28205128205128205" header="0.31496062992125984" footer="0.31496062992125984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Q49"/>
  <sheetViews>
    <sheetView view="pageLayout" topLeftCell="B1" zoomScaleNormal="100" workbookViewId="0">
      <selection activeCell="L15" sqref="L15:L16"/>
    </sheetView>
  </sheetViews>
  <sheetFormatPr defaultRowHeight="15" x14ac:dyDescent="0.25"/>
  <cols>
    <col min="2" max="2" width="28.28515625" customWidth="1"/>
    <col min="3" max="4" width="6.28515625" customWidth="1"/>
    <col min="5" max="5" width="7.5703125" customWidth="1"/>
    <col min="6" max="6" width="8.85546875" customWidth="1"/>
    <col min="7" max="7" width="9.7109375" customWidth="1"/>
    <col min="8" max="8" width="10" customWidth="1"/>
    <col min="11" max="11" width="8" customWidth="1"/>
    <col min="12" max="12" width="9.140625" customWidth="1"/>
    <col min="13" max="13" width="4.42578125" customWidth="1"/>
    <col min="14" max="14" width="5" customWidth="1"/>
  </cols>
  <sheetData>
    <row r="1" spans="1:17" ht="15.75" x14ac:dyDescent="0.25">
      <c r="A1" s="261" t="s">
        <v>132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102"/>
      <c r="O1" s="102"/>
      <c r="P1" s="102"/>
      <c r="Q1" s="102"/>
    </row>
    <row r="2" spans="1:17" ht="16.5" thickBot="1" x14ac:dyDescent="0.3">
      <c r="A2" s="262" t="s">
        <v>133</v>
      </c>
      <c r="B2" s="262"/>
      <c r="C2" s="262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102"/>
      <c r="O2" s="102"/>
      <c r="P2" s="102"/>
      <c r="Q2" s="102"/>
    </row>
    <row r="3" spans="1:17" ht="18.600000000000001" customHeight="1" thickBot="1" x14ac:dyDescent="0.3">
      <c r="A3" s="103" t="s">
        <v>134</v>
      </c>
      <c r="B3" s="34" t="s">
        <v>136</v>
      </c>
      <c r="C3" s="283" t="s">
        <v>138</v>
      </c>
      <c r="D3" s="305" t="s">
        <v>439</v>
      </c>
      <c r="E3" s="299" t="s">
        <v>139</v>
      </c>
      <c r="F3" s="300"/>
      <c r="G3" s="300"/>
      <c r="H3" s="300"/>
      <c r="I3" s="300"/>
      <c r="J3" s="300"/>
      <c r="K3" s="300"/>
      <c r="L3" s="300"/>
      <c r="M3" s="300"/>
      <c r="N3" s="301"/>
    </row>
    <row r="4" spans="1:17" ht="19.149999999999999" customHeight="1" thickBot="1" x14ac:dyDescent="0.3">
      <c r="A4" s="282" t="s">
        <v>135</v>
      </c>
      <c r="B4" s="35" t="s">
        <v>137</v>
      </c>
      <c r="C4" s="284"/>
      <c r="D4" s="284"/>
      <c r="E4" s="286" t="s">
        <v>140</v>
      </c>
      <c r="F4" s="287"/>
      <c r="G4" s="287"/>
      <c r="H4" s="287"/>
      <c r="I4" s="287"/>
      <c r="J4" s="287"/>
      <c r="K4" s="287"/>
      <c r="L4" s="287"/>
      <c r="M4" s="287"/>
      <c r="N4" s="302" t="s">
        <v>61</v>
      </c>
    </row>
    <row r="5" spans="1:17" ht="0.6" customHeight="1" thickBot="1" x14ac:dyDescent="0.3">
      <c r="A5" s="282"/>
      <c r="B5" s="36"/>
      <c r="C5" s="284"/>
      <c r="D5" s="284"/>
      <c r="E5" s="288"/>
      <c r="F5" s="289"/>
      <c r="G5" s="289"/>
      <c r="H5" s="289"/>
      <c r="I5" s="289"/>
      <c r="J5" s="289"/>
      <c r="K5" s="289"/>
      <c r="L5" s="289"/>
      <c r="M5" s="289"/>
      <c r="N5" s="303"/>
    </row>
    <row r="6" spans="1:17" ht="18.600000000000001" customHeight="1" thickBot="1" x14ac:dyDescent="0.3">
      <c r="A6" s="282"/>
      <c r="B6" s="36"/>
      <c r="C6" s="284"/>
      <c r="D6" s="284"/>
      <c r="E6" s="290" t="s">
        <v>141</v>
      </c>
      <c r="F6" s="307"/>
      <c r="G6" s="307"/>
      <c r="H6" s="307"/>
      <c r="I6" s="307"/>
      <c r="J6" s="297"/>
      <c r="K6" s="290" t="s">
        <v>142</v>
      </c>
      <c r="L6" s="291"/>
      <c r="M6" s="292" t="s">
        <v>34</v>
      </c>
      <c r="N6" s="303"/>
    </row>
    <row r="7" spans="1:17" ht="18.600000000000001" customHeight="1" thickBot="1" x14ac:dyDescent="0.3">
      <c r="A7" s="282"/>
      <c r="B7" s="36"/>
      <c r="C7" s="284"/>
      <c r="D7" s="284"/>
      <c r="E7" s="295" t="s">
        <v>35</v>
      </c>
      <c r="F7" s="290" t="s">
        <v>143</v>
      </c>
      <c r="G7" s="306"/>
      <c r="H7" s="306"/>
      <c r="I7" s="306"/>
      <c r="J7" s="291"/>
      <c r="K7" s="297" t="s">
        <v>144</v>
      </c>
      <c r="L7" s="298" t="s">
        <v>152</v>
      </c>
      <c r="M7" s="293"/>
      <c r="N7" s="303"/>
    </row>
    <row r="8" spans="1:17" ht="84" customHeight="1" thickBot="1" x14ac:dyDescent="0.3">
      <c r="A8" s="33"/>
      <c r="B8" s="37"/>
      <c r="C8" s="285"/>
      <c r="D8" s="285"/>
      <c r="E8" s="296"/>
      <c r="F8" s="213" t="s">
        <v>81</v>
      </c>
      <c r="G8" s="213" t="s">
        <v>149</v>
      </c>
      <c r="H8" s="213" t="s">
        <v>150</v>
      </c>
      <c r="I8" s="213" t="s">
        <v>151</v>
      </c>
      <c r="J8" s="213" t="s">
        <v>129</v>
      </c>
      <c r="K8" s="296"/>
      <c r="L8" s="296"/>
      <c r="M8" s="294"/>
      <c r="N8" s="304"/>
    </row>
    <row r="9" spans="1:17" ht="22.5" customHeight="1" thickBot="1" x14ac:dyDescent="0.3">
      <c r="A9" s="38">
        <v>1</v>
      </c>
      <c r="B9" s="39">
        <v>2</v>
      </c>
      <c r="C9" s="39">
        <v>3</v>
      </c>
      <c r="D9" s="39">
        <v>4</v>
      </c>
      <c r="E9" s="39">
        <v>5</v>
      </c>
      <c r="F9" s="39">
        <v>6</v>
      </c>
      <c r="G9" s="39">
        <v>7</v>
      </c>
      <c r="H9" s="39">
        <v>8</v>
      </c>
      <c r="I9" s="39">
        <v>9</v>
      </c>
      <c r="J9" s="39">
        <v>10</v>
      </c>
      <c r="K9" s="39">
        <v>11</v>
      </c>
      <c r="L9" s="39">
        <v>12</v>
      </c>
      <c r="M9" s="39">
        <v>13</v>
      </c>
      <c r="N9" s="39">
        <v>14</v>
      </c>
    </row>
    <row r="10" spans="1:17" x14ac:dyDescent="0.25">
      <c r="A10" s="40" t="s">
        <v>145</v>
      </c>
      <c r="B10" s="270" t="s">
        <v>181</v>
      </c>
      <c r="C10" s="268">
        <f>E10+K10+L10+M10+N10</f>
        <v>116</v>
      </c>
      <c r="D10" s="268">
        <f>F10+G10+H10+I10+M10</f>
        <v>112</v>
      </c>
      <c r="E10" s="268">
        <f>SUM(F10:I11)</f>
        <v>112</v>
      </c>
      <c r="F10" s="268">
        <f>Р1!D6+Р1!D30+Р1!D44</f>
        <v>62</v>
      </c>
      <c r="G10" s="268"/>
      <c r="H10" s="259">
        <f>Р1!D22+Р1!D42+Р1!D50</f>
        <v>50</v>
      </c>
      <c r="I10" s="268"/>
      <c r="J10" s="195"/>
      <c r="K10" s="268"/>
      <c r="L10" s="268"/>
      <c r="M10" s="264"/>
      <c r="N10" s="276">
        <v>4</v>
      </c>
    </row>
    <row r="11" spans="1:17" ht="42.6" customHeight="1" thickBot="1" x14ac:dyDescent="0.3">
      <c r="A11" s="41" t="s">
        <v>29</v>
      </c>
      <c r="B11" s="271"/>
      <c r="C11" s="269"/>
      <c r="D11" s="269"/>
      <c r="E11" s="269"/>
      <c r="F11" s="269"/>
      <c r="G11" s="269"/>
      <c r="H11" s="260"/>
      <c r="I11" s="269"/>
      <c r="J11" s="196"/>
      <c r="K11" s="269"/>
      <c r="L11" s="269"/>
      <c r="M11" s="265"/>
      <c r="N11" s="308"/>
    </row>
    <row r="12" spans="1:17" x14ac:dyDescent="0.25">
      <c r="A12" s="40" t="s">
        <v>146</v>
      </c>
      <c r="B12" s="266" t="s">
        <v>182</v>
      </c>
      <c r="C12" s="268">
        <f>E12+K12+L12+M12+N12</f>
        <v>84</v>
      </c>
      <c r="D12" s="268">
        <f>F12+G12+H12+I12+M12</f>
        <v>82</v>
      </c>
      <c r="E12" s="268">
        <f>SUM(F12:I13)</f>
        <v>82</v>
      </c>
      <c r="F12" s="272">
        <f>Р2!D4+Р2!D14+Р2!D57</f>
        <v>46</v>
      </c>
      <c r="G12" s="268">
        <f>Р2!D10+Р2!D46</f>
        <v>10</v>
      </c>
      <c r="H12" s="268">
        <f>Р2!D32</f>
        <v>26</v>
      </c>
      <c r="I12" s="268"/>
      <c r="J12" s="195"/>
      <c r="K12" s="268"/>
      <c r="L12" s="268"/>
      <c r="M12" s="264"/>
      <c r="N12" s="276">
        <v>2</v>
      </c>
    </row>
    <row r="13" spans="1:17" ht="55.9" customHeight="1" thickBot="1" x14ac:dyDescent="0.3">
      <c r="A13" s="41" t="s">
        <v>29</v>
      </c>
      <c r="B13" s="267"/>
      <c r="C13" s="269"/>
      <c r="D13" s="269"/>
      <c r="E13" s="269"/>
      <c r="F13" s="273"/>
      <c r="G13" s="269"/>
      <c r="H13" s="269"/>
      <c r="I13" s="269"/>
      <c r="J13" s="196"/>
      <c r="K13" s="269"/>
      <c r="L13" s="269"/>
      <c r="M13" s="265"/>
      <c r="N13" s="277"/>
    </row>
    <row r="14" spans="1:17" ht="34.9" customHeight="1" thickBot="1" x14ac:dyDescent="0.3">
      <c r="A14" s="197"/>
      <c r="B14" s="197" t="s">
        <v>128</v>
      </c>
      <c r="C14" s="198">
        <f>K14</f>
        <v>36</v>
      </c>
      <c r="D14" s="214">
        <f>K14</f>
        <v>36</v>
      </c>
      <c r="E14" s="214"/>
      <c r="F14" s="215"/>
      <c r="G14" s="216"/>
      <c r="H14" s="216"/>
      <c r="I14" s="216"/>
      <c r="J14" s="216"/>
      <c r="K14" s="198">
        <v>36</v>
      </c>
      <c r="L14" s="198"/>
      <c r="M14" s="214"/>
      <c r="N14" s="217"/>
    </row>
    <row r="15" spans="1:17" x14ac:dyDescent="0.25">
      <c r="A15" s="42" t="s">
        <v>147</v>
      </c>
      <c r="B15" s="274" t="s">
        <v>148</v>
      </c>
      <c r="C15" s="268">
        <f>E15+K15+L15+M15</f>
        <v>108</v>
      </c>
      <c r="D15" s="268">
        <f>L15</f>
        <v>108</v>
      </c>
      <c r="E15" s="50"/>
      <c r="F15" s="51"/>
      <c r="G15" s="51"/>
      <c r="H15" s="51"/>
      <c r="I15" s="51"/>
      <c r="J15" s="51"/>
      <c r="K15" s="268"/>
      <c r="L15" s="268">
        <f>Р2!D52</f>
        <v>108</v>
      </c>
      <c r="M15" s="280"/>
      <c r="N15" s="278"/>
    </row>
    <row r="16" spans="1:17" ht="28.15" customHeight="1" thickBot="1" x14ac:dyDescent="0.3">
      <c r="A16" s="41" t="s">
        <v>29</v>
      </c>
      <c r="B16" s="275"/>
      <c r="C16" s="269"/>
      <c r="D16" s="269"/>
      <c r="E16" s="52"/>
      <c r="F16" s="53"/>
      <c r="G16" s="53"/>
      <c r="H16" s="53"/>
      <c r="I16" s="53"/>
      <c r="J16" s="53"/>
      <c r="K16" s="269"/>
      <c r="L16" s="269"/>
      <c r="M16" s="281"/>
      <c r="N16" s="279"/>
    </row>
    <row r="17" spans="1:14" ht="28.15" customHeight="1" thickBot="1" x14ac:dyDescent="0.3">
      <c r="A17" s="43"/>
      <c r="B17" s="44" t="s">
        <v>440</v>
      </c>
      <c r="C17" s="125">
        <f>J17</f>
        <v>8</v>
      </c>
      <c r="D17" s="199"/>
      <c r="E17" s="45"/>
      <c r="F17" s="45"/>
      <c r="G17" s="45"/>
      <c r="H17" s="45"/>
      <c r="I17" s="45"/>
      <c r="J17" s="199">
        <v>8</v>
      </c>
      <c r="K17" s="45"/>
      <c r="L17" s="45"/>
      <c r="M17" s="157"/>
      <c r="N17" s="158"/>
    </row>
    <row r="18" spans="1:14" ht="15.75" thickBot="1" x14ac:dyDescent="0.3">
      <c r="A18" s="43"/>
      <c r="B18" s="47" t="s">
        <v>131</v>
      </c>
      <c r="C18" s="45">
        <f t="shared" ref="C18:H18" si="0">SUM(C10:C17)</f>
        <v>352</v>
      </c>
      <c r="D18" s="199">
        <f t="shared" si="0"/>
        <v>338</v>
      </c>
      <c r="E18" s="45">
        <f t="shared" si="0"/>
        <v>194</v>
      </c>
      <c r="F18" s="45">
        <f t="shared" si="0"/>
        <v>108</v>
      </c>
      <c r="G18" s="45">
        <f t="shared" si="0"/>
        <v>10</v>
      </c>
      <c r="H18" s="45">
        <f t="shared" si="0"/>
        <v>76</v>
      </c>
      <c r="I18" s="199">
        <f t="shared" ref="I18:J18" si="1">SUM(I10:I17)</f>
        <v>0</v>
      </c>
      <c r="J18" s="199">
        <f t="shared" si="1"/>
        <v>8</v>
      </c>
      <c r="K18" s="45">
        <f>SUM(K10:K17)</f>
        <v>36</v>
      </c>
      <c r="L18" s="45">
        <f>SUM(L10:L17)</f>
        <v>108</v>
      </c>
      <c r="M18" s="157">
        <f>SUM(M10:M17)</f>
        <v>0</v>
      </c>
      <c r="N18" s="59">
        <f>SUM(N10:N17)</f>
        <v>6</v>
      </c>
    </row>
    <row r="19" spans="1:1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4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4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4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4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4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</sheetData>
  <mergeCells count="46">
    <mergeCell ref="I10:I11"/>
    <mergeCell ref="A4:A7"/>
    <mergeCell ref="C3:C8"/>
    <mergeCell ref="E4:M5"/>
    <mergeCell ref="K6:L6"/>
    <mergeCell ref="M6:M8"/>
    <mergeCell ref="E7:E8"/>
    <mergeCell ref="K7:K8"/>
    <mergeCell ref="L7:L8"/>
    <mergeCell ref="E3:N3"/>
    <mergeCell ref="N4:N8"/>
    <mergeCell ref="D3:D8"/>
    <mergeCell ref="F7:J7"/>
    <mergeCell ref="E6:J6"/>
    <mergeCell ref="N10:N11"/>
    <mergeCell ref="F10:F11"/>
    <mergeCell ref="B15:B16"/>
    <mergeCell ref="C15:C16"/>
    <mergeCell ref="L15:L16"/>
    <mergeCell ref="N12:N13"/>
    <mergeCell ref="N15:N16"/>
    <mergeCell ref="M15:M16"/>
    <mergeCell ref="K15:K16"/>
    <mergeCell ref="G10:G11"/>
    <mergeCell ref="F12:F13"/>
    <mergeCell ref="G12:G13"/>
    <mergeCell ref="D15:D16"/>
    <mergeCell ref="D10:D11"/>
    <mergeCell ref="D12:D13"/>
    <mergeCell ref="E10:E11"/>
    <mergeCell ref="H10:H11"/>
    <mergeCell ref="A1:M1"/>
    <mergeCell ref="A2:M2"/>
    <mergeCell ref="M10:M11"/>
    <mergeCell ref="B12:B13"/>
    <mergeCell ref="C12:C13"/>
    <mergeCell ref="E12:E13"/>
    <mergeCell ref="H12:H13"/>
    <mergeCell ref="I12:I13"/>
    <mergeCell ref="K12:K13"/>
    <mergeCell ref="L12:L13"/>
    <mergeCell ref="M12:M13"/>
    <mergeCell ref="B10:B11"/>
    <mergeCell ref="C10:C11"/>
    <mergeCell ref="K10:K11"/>
    <mergeCell ref="L10:L11"/>
  </mergeCells>
  <pageMargins left="0.98425196850393704" right="0.34375" top="0.59055118110236215" bottom="0.39370078740157483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view="pageLayout" topLeftCell="A19" zoomScaleNormal="100" workbookViewId="0">
      <selection activeCell="T17" sqref="T17:Z17"/>
    </sheetView>
  </sheetViews>
  <sheetFormatPr defaultRowHeight="15" x14ac:dyDescent="0.25"/>
  <cols>
    <col min="1" max="1" width="26.28515625" customWidth="1"/>
    <col min="2" max="2" width="5.7109375" customWidth="1"/>
    <col min="3" max="3" width="91.140625" customWidth="1"/>
    <col min="4" max="4" width="10.28515625" customWidth="1"/>
  </cols>
  <sheetData>
    <row r="1" spans="1:4" ht="16.5" thickBot="1" x14ac:dyDescent="0.3">
      <c r="A1" s="334" t="s">
        <v>163</v>
      </c>
      <c r="B1" s="335"/>
      <c r="C1" s="335"/>
      <c r="D1" s="335"/>
    </row>
    <row r="2" spans="1:4" ht="58.9" customHeight="1" thickBot="1" x14ac:dyDescent="0.3">
      <c r="A2" s="57" t="s">
        <v>183</v>
      </c>
      <c r="B2" s="339" t="s">
        <v>153</v>
      </c>
      <c r="C2" s="340"/>
      <c r="D2" s="58" t="s">
        <v>31</v>
      </c>
    </row>
    <row r="3" spans="1:4" ht="15.75" thickBot="1" x14ac:dyDescent="0.3">
      <c r="A3" s="55">
        <v>1</v>
      </c>
      <c r="B3" s="341">
        <v>2</v>
      </c>
      <c r="C3" s="342"/>
      <c r="D3" s="54">
        <v>3</v>
      </c>
    </row>
    <row r="4" spans="1:4" ht="20.25" customHeight="1" thickBot="1" x14ac:dyDescent="0.3">
      <c r="A4" s="324" t="s">
        <v>184</v>
      </c>
      <c r="B4" s="325"/>
      <c r="C4" s="325"/>
      <c r="D4" s="59">
        <f>SUM(D6:D61)</f>
        <v>116</v>
      </c>
    </row>
    <row r="5" spans="1:4" ht="18" customHeight="1" thickBot="1" x14ac:dyDescent="0.3">
      <c r="A5" s="343" t="s">
        <v>185</v>
      </c>
      <c r="B5" s="344"/>
      <c r="C5" s="344"/>
      <c r="D5" s="59" t="str">
        <f>SUM(D6,D30,D44)&amp;"/"&amp;SUM(D22,D42,D50)&amp;"/"&amp;SUM(D23)</f>
        <v>62/50/0</v>
      </c>
    </row>
    <row r="6" spans="1:4" ht="15.75" thickBot="1" x14ac:dyDescent="0.3">
      <c r="A6" s="319" t="s">
        <v>186</v>
      </c>
      <c r="B6" s="321" t="s">
        <v>154</v>
      </c>
      <c r="C6" s="322"/>
      <c r="D6" s="49">
        <v>30</v>
      </c>
    </row>
    <row r="7" spans="1:4" ht="15" customHeight="1" thickBot="1" x14ac:dyDescent="0.3">
      <c r="A7" s="320"/>
      <c r="B7" s="55">
        <v>1</v>
      </c>
      <c r="C7" s="73" t="s">
        <v>196</v>
      </c>
      <c r="D7" s="266"/>
    </row>
    <row r="8" spans="1:4" ht="15" customHeight="1" thickBot="1" x14ac:dyDescent="0.3">
      <c r="A8" s="320"/>
      <c r="B8" s="46">
        <v>2</v>
      </c>
      <c r="C8" s="73" t="s">
        <v>187</v>
      </c>
      <c r="D8" s="333"/>
    </row>
    <row r="9" spans="1:4" ht="26.85" customHeight="1" thickBot="1" x14ac:dyDescent="0.3">
      <c r="A9" s="320"/>
      <c r="B9" s="63">
        <v>3</v>
      </c>
      <c r="C9" s="73" t="s">
        <v>188</v>
      </c>
      <c r="D9" s="333"/>
    </row>
    <row r="10" spans="1:4" ht="15" customHeight="1" thickBot="1" x14ac:dyDescent="0.3">
      <c r="A10" s="320"/>
      <c r="B10" s="55">
        <v>4</v>
      </c>
      <c r="C10" s="72" t="s">
        <v>189</v>
      </c>
      <c r="D10" s="333"/>
    </row>
    <row r="11" spans="1:4" ht="26.85" customHeight="1" thickBot="1" x14ac:dyDescent="0.3">
      <c r="A11" s="320"/>
      <c r="B11" s="55">
        <v>5</v>
      </c>
      <c r="C11" s="72" t="s">
        <v>190</v>
      </c>
      <c r="D11" s="333"/>
    </row>
    <row r="12" spans="1:4" ht="15.75" customHeight="1" thickBot="1" x14ac:dyDescent="0.3">
      <c r="A12" s="320"/>
      <c r="B12" s="55">
        <v>6</v>
      </c>
      <c r="C12" s="72" t="s">
        <v>319</v>
      </c>
      <c r="D12" s="333"/>
    </row>
    <row r="13" spans="1:4" ht="15" customHeight="1" thickBot="1" x14ac:dyDescent="0.3">
      <c r="A13" s="320"/>
      <c r="B13" s="55">
        <v>7</v>
      </c>
      <c r="C13" s="72" t="s">
        <v>191</v>
      </c>
      <c r="D13" s="333"/>
    </row>
    <row r="14" spans="1:4" ht="15" customHeight="1" thickBot="1" x14ac:dyDescent="0.3">
      <c r="A14" s="320"/>
      <c r="B14" s="55">
        <v>8</v>
      </c>
      <c r="C14" s="72" t="s">
        <v>192</v>
      </c>
      <c r="D14" s="333"/>
    </row>
    <row r="15" spans="1:4" ht="15.75" thickBot="1" x14ac:dyDescent="0.3">
      <c r="A15" s="320"/>
      <c r="B15" s="55">
        <v>9</v>
      </c>
      <c r="C15" s="72" t="s">
        <v>193</v>
      </c>
      <c r="D15" s="333"/>
    </row>
    <row r="16" spans="1:4" ht="15" customHeight="1" thickBot="1" x14ac:dyDescent="0.3">
      <c r="A16" s="320"/>
      <c r="B16" s="55">
        <v>10</v>
      </c>
      <c r="C16" s="72" t="s">
        <v>318</v>
      </c>
      <c r="D16" s="333"/>
    </row>
    <row r="17" spans="1:4" ht="14.25" customHeight="1" thickBot="1" x14ac:dyDescent="0.3">
      <c r="A17" s="320"/>
      <c r="B17" s="46">
        <v>11</v>
      </c>
      <c r="C17" s="73" t="s">
        <v>322</v>
      </c>
      <c r="D17" s="333"/>
    </row>
    <row r="18" spans="1:4" ht="15.75" customHeight="1" thickBot="1" x14ac:dyDescent="0.3">
      <c r="A18" s="320"/>
      <c r="B18" s="63">
        <v>12</v>
      </c>
      <c r="C18" s="73" t="s">
        <v>321</v>
      </c>
      <c r="D18" s="333"/>
    </row>
    <row r="19" spans="1:4" ht="14.25" customHeight="1" thickBot="1" x14ac:dyDescent="0.3">
      <c r="A19" s="320"/>
      <c r="B19" s="55">
        <v>13</v>
      </c>
      <c r="C19" s="73" t="s">
        <v>320</v>
      </c>
      <c r="D19" s="333"/>
    </row>
    <row r="20" spans="1:4" ht="15" customHeight="1" thickBot="1" x14ac:dyDescent="0.3">
      <c r="A20" s="320"/>
      <c r="B20" s="55">
        <v>14</v>
      </c>
      <c r="C20" s="73" t="s">
        <v>194</v>
      </c>
      <c r="D20" s="333"/>
    </row>
    <row r="21" spans="1:4" ht="15" customHeight="1" thickBot="1" x14ac:dyDescent="0.3">
      <c r="A21" s="320"/>
      <c r="B21" s="55">
        <v>15</v>
      </c>
      <c r="C21" s="73" t="s">
        <v>195</v>
      </c>
      <c r="D21" s="267"/>
    </row>
    <row r="22" spans="1:4" ht="15.75" thickBot="1" x14ac:dyDescent="0.3">
      <c r="A22" s="320"/>
      <c r="B22" s="336" t="s">
        <v>64</v>
      </c>
      <c r="C22" s="337"/>
      <c r="D22" s="48">
        <v>16</v>
      </c>
    </row>
    <row r="23" spans="1:4" ht="15" customHeight="1" thickBot="1" x14ac:dyDescent="0.3">
      <c r="A23" s="320"/>
      <c r="B23" s="55">
        <v>1</v>
      </c>
      <c r="C23" s="73" t="s">
        <v>333</v>
      </c>
      <c r="D23" s="266"/>
    </row>
    <row r="24" spans="1:4" ht="15" customHeight="1" thickBot="1" x14ac:dyDescent="0.3">
      <c r="A24" s="320"/>
      <c r="B24" s="46">
        <v>2</v>
      </c>
      <c r="C24" s="73" t="s">
        <v>334</v>
      </c>
      <c r="D24" s="333"/>
    </row>
    <row r="25" spans="1:4" ht="15" customHeight="1" thickBot="1" x14ac:dyDescent="0.3">
      <c r="A25" s="320"/>
      <c r="B25" s="55">
        <v>3</v>
      </c>
      <c r="C25" s="73" t="s">
        <v>335</v>
      </c>
      <c r="D25" s="333"/>
    </row>
    <row r="26" spans="1:4" ht="15.75" thickBot="1" x14ac:dyDescent="0.3">
      <c r="A26" s="320"/>
      <c r="B26" s="46">
        <v>4</v>
      </c>
      <c r="C26" s="73" t="s">
        <v>336</v>
      </c>
      <c r="D26" s="333"/>
    </row>
    <row r="27" spans="1:4" ht="15" customHeight="1" thickBot="1" x14ac:dyDescent="0.3">
      <c r="A27" s="320"/>
      <c r="B27" s="55">
        <v>5</v>
      </c>
      <c r="C27" s="73" t="s">
        <v>337</v>
      </c>
      <c r="D27" s="333"/>
    </row>
    <row r="28" spans="1:4" ht="15.75" thickBot="1" x14ac:dyDescent="0.3">
      <c r="A28" s="320"/>
      <c r="B28" s="46">
        <v>6</v>
      </c>
      <c r="C28" s="73" t="s">
        <v>342</v>
      </c>
      <c r="D28" s="333"/>
    </row>
    <row r="29" spans="1:4" ht="15" customHeight="1" thickBot="1" x14ac:dyDescent="0.3">
      <c r="A29" s="338"/>
      <c r="B29" s="55">
        <v>7</v>
      </c>
      <c r="C29" s="73" t="s">
        <v>343</v>
      </c>
      <c r="D29" s="267"/>
    </row>
    <row r="30" spans="1:4" ht="15" customHeight="1" thickBot="1" x14ac:dyDescent="0.3">
      <c r="A30" s="319" t="s">
        <v>213</v>
      </c>
      <c r="B30" s="331" t="s">
        <v>154</v>
      </c>
      <c r="C30" s="332"/>
      <c r="D30" s="59">
        <v>22</v>
      </c>
    </row>
    <row r="31" spans="1:4" ht="15" customHeight="1" thickBot="1" x14ac:dyDescent="0.3">
      <c r="A31" s="320"/>
      <c r="B31" s="46">
        <v>1</v>
      </c>
      <c r="C31" s="64" t="s">
        <v>197</v>
      </c>
      <c r="D31" s="266"/>
    </row>
    <row r="32" spans="1:4" ht="15" customHeight="1" thickBot="1" x14ac:dyDescent="0.3">
      <c r="A32" s="320"/>
      <c r="B32" s="46">
        <v>2</v>
      </c>
      <c r="C32" s="71" t="s">
        <v>198</v>
      </c>
      <c r="D32" s="333"/>
    </row>
    <row r="33" spans="1:4" ht="15" customHeight="1" thickBot="1" x14ac:dyDescent="0.3">
      <c r="A33" s="320"/>
      <c r="B33" s="46">
        <v>3</v>
      </c>
      <c r="C33" s="71" t="s">
        <v>199</v>
      </c>
      <c r="D33" s="333"/>
    </row>
    <row r="34" spans="1:4" ht="15" customHeight="1" thickBot="1" x14ac:dyDescent="0.3">
      <c r="A34" s="320"/>
      <c r="B34" s="46">
        <v>4</v>
      </c>
      <c r="C34" s="71" t="s">
        <v>200</v>
      </c>
      <c r="D34" s="333"/>
    </row>
    <row r="35" spans="1:4" ht="15" customHeight="1" thickBot="1" x14ac:dyDescent="0.3">
      <c r="A35" s="320"/>
      <c r="B35" s="46">
        <v>5</v>
      </c>
      <c r="C35" s="71" t="s">
        <v>201</v>
      </c>
      <c r="D35" s="333"/>
    </row>
    <row r="36" spans="1:4" ht="15" customHeight="1" thickBot="1" x14ac:dyDescent="0.3">
      <c r="A36" s="320"/>
      <c r="B36" s="46">
        <v>6</v>
      </c>
      <c r="C36" s="71" t="s">
        <v>202</v>
      </c>
      <c r="D36" s="333"/>
    </row>
    <row r="37" spans="1:4" ht="15" customHeight="1" thickBot="1" x14ac:dyDescent="0.3">
      <c r="A37" s="320"/>
      <c r="B37" s="46">
        <v>7</v>
      </c>
      <c r="C37" s="71" t="s">
        <v>203</v>
      </c>
      <c r="D37" s="333"/>
    </row>
    <row r="38" spans="1:4" ht="15" customHeight="1" thickBot="1" x14ac:dyDescent="0.3">
      <c r="A38" s="320"/>
      <c r="B38" s="46">
        <v>8</v>
      </c>
      <c r="C38" s="71" t="s">
        <v>204</v>
      </c>
      <c r="D38" s="333"/>
    </row>
    <row r="39" spans="1:4" ht="15" customHeight="1" thickBot="1" x14ac:dyDescent="0.3">
      <c r="A39" s="320"/>
      <c r="B39" s="46">
        <v>9</v>
      </c>
      <c r="C39" s="71" t="s">
        <v>205</v>
      </c>
      <c r="D39" s="333"/>
    </row>
    <row r="40" spans="1:4" ht="15" customHeight="1" thickBot="1" x14ac:dyDescent="0.3">
      <c r="A40" s="320"/>
      <c r="B40" s="46">
        <v>10</v>
      </c>
      <c r="C40" s="71" t="s">
        <v>206</v>
      </c>
      <c r="D40" s="333"/>
    </row>
    <row r="41" spans="1:4" ht="15" customHeight="1" thickBot="1" x14ac:dyDescent="0.3">
      <c r="A41" s="320"/>
      <c r="B41" s="46">
        <v>11</v>
      </c>
      <c r="C41" s="71" t="s">
        <v>207</v>
      </c>
      <c r="D41" s="267"/>
    </row>
    <row r="42" spans="1:4" ht="15.75" thickBot="1" x14ac:dyDescent="0.3">
      <c r="A42" s="320"/>
      <c r="B42" s="329" t="s">
        <v>64</v>
      </c>
      <c r="C42" s="330"/>
      <c r="D42" s="48">
        <v>4</v>
      </c>
    </row>
    <row r="43" spans="1:4" ht="15.75" thickBot="1" x14ac:dyDescent="0.3">
      <c r="A43" s="338"/>
      <c r="B43" s="55">
        <v>1</v>
      </c>
      <c r="C43" s="68" t="s">
        <v>338</v>
      </c>
      <c r="D43" s="66"/>
    </row>
    <row r="44" spans="1:4" ht="15.75" thickBot="1" x14ac:dyDescent="0.3">
      <c r="A44" s="319" t="s">
        <v>212</v>
      </c>
      <c r="B44" s="324" t="s">
        <v>154</v>
      </c>
      <c r="C44" s="325"/>
      <c r="D44" s="59">
        <v>10</v>
      </c>
    </row>
    <row r="45" spans="1:4" ht="15.75" thickBot="1" x14ac:dyDescent="0.3">
      <c r="A45" s="320"/>
      <c r="B45" s="55">
        <v>1</v>
      </c>
      <c r="C45" s="68" t="s">
        <v>208</v>
      </c>
      <c r="D45" s="326"/>
    </row>
    <row r="46" spans="1:4" ht="15" customHeight="1" thickBot="1" x14ac:dyDescent="0.3">
      <c r="A46" s="320"/>
      <c r="B46" s="55">
        <v>2</v>
      </c>
      <c r="C46" s="73" t="s">
        <v>210</v>
      </c>
      <c r="D46" s="327"/>
    </row>
    <row r="47" spans="1:4" ht="15" customHeight="1" thickBot="1" x14ac:dyDescent="0.3">
      <c r="A47" s="320"/>
      <c r="B47" s="55">
        <v>3</v>
      </c>
      <c r="C47" s="73" t="s">
        <v>210</v>
      </c>
      <c r="D47" s="327"/>
    </row>
    <row r="48" spans="1:4" ht="15" customHeight="1" thickBot="1" x14ac:dyDescent="0.3">
      <c r="A48" s="320"/>
      <c r="B48" s="55">
        <v>4</v>
      </c>
      <c r="C48" s="73" t="s">
        <v>211</v>
      </c>
      <c r="D48" s="327"/>
    </row>
    <row r="49" spans="1:4" ht="15.75" thickBot="1" x14ac:dyDescent="0.3">
      <c r="A49" s="320"/>
      <c r="B49" s="55">
        <v>5</v>
      </c>
      <c r="C49" s="68" t="s">
        <v>209</v>
      </c>
      <c r="D49" s="328"/>
    </row>
    <row r="50" spans="1:4" ht="15.75" thickBot="1" x14ac:dyDescent="0.3">
      <c r="A50" s="320"/>
      <c r="B50" s="329" t="s">
        <v>64</v>
      </c>
      <c r="C50" s="330"/>
      <c r="D50" s="59">
        <v>30</v>
      </c>
    </row>
    <row r="51" spans="1:4" ht="15" customHeight="1" thickBot="1" x14ac:dyDescent="0.3">
      <c r="A51" s="320"/>
      <c r="B51" s="69">
        <v>1</v>
      </c>
      <c r="C51" s="73" t="s">
        <v>339</v>
      </c>
      <c r="D51" s="268"/>
    </row>
    <row r="52" spans="1:4" ht="15" customHeight="1" thickBot="1" x14ac:dyDescent="0.3">
      <c r="A52" s="320"/>
      <c r="B52" s="69">
        <v>2</v>
      </c>
      <c r="C52" s="73" t="s">
        <v>340</v>
      </c>
      <c r="D52" s="309"/>
    </row>
    <row r="53" spans="1:4" ht="15" customHeight="1" thickBot="1" x14ac:dyDescent="0.3">
      <c r="A53" s="320"/>
      <c r="B53" s="69">
        <v>3</v>
      </c>
      <c r="C53" s="73" t="s">
        <v>348</v>
      </c>
      <c r="D53" s="309"/>
    </row>
    <row r="54" spans="1:4" ht="15" customHeight="1" thickBot="1" x14ac:dyDescent="0.3">
      <c r="A54" s="320"/>
      <c r="B54" s="69">
        <v>4</v>
      </c>
      <c r="C54" s="73" t="s">
        <v>346</v>
      </c>
      <c r="D54" s="309"/>
    </row>
    <row r="55" spans="1:4" ht="15" customHeight="1" thickBot="1" x14ac:dyDescent="0.3">
      <c r="A55" s="320"/>
      <c r="B55" s="55">
        <v>5</v>
      </c>
      <c r="C55" s="73" t="s">
        <v>350</v>
      </c>
      <c r="D55" s="309"/>
    </row>
    <row r="56" spans="1:4" ht="15" customHeight="1" thickBot="1" x14ac:dyDescent="0.3">
      <c r="A56" s="320"/>
      <c r="B56" s="69">
        <v>6</v>
      </c>
      <c r="C56" s="73" t="s">
        <v>341</v>
      </c>
      <c r="D56" s="309"/>
    </row>
    <row r="57" spans="1:4" ht="15" customHeight="1" thickBot="1" x14ac:dyDescent="0.3">
      <c r="A57" s="320"/>
      <c r="B57" s="69">
        <v>7</v>
      </c>
      <c r="C57" s="73" t="s">
        <v>349</v>
      </c>
      <c r="D57" s="309"/>
    </row>
    <row r="58" spans="1:4" ht="15" customHeight="1" thickBot="1" x14ac:dyDescent="0.3">
      <c r="A58" s="320"/>
      <c r="B58" s="69">
        <v>8</v>
      </c>
      <c r="C58" s="73" t="s">
        <v>347</v>
      </c>
      <c r="D58" s="309"/>
    </row>
    <row r="59" spans="1:4" ht="15" customHeight="1" thickBot="1" x14ac:dyDescent="0.3">
      <c r="A59" s="320"/>
      <c r="B59" s="69">
        <v>9</v>
      </c>
      <c r="C59" s="73" t="s">
        <v>352</v>
      </c>
      <c r="D59" s="309"/>
    </row>
    <row r="60" spans="1:4" ht="15" customHeight="1" thickBot="1" x14ac:dyDescent="0.3">
      <c r="A60" s="320"/>
      <c r="B60" s="69">
        <v>10</v>
      </c>
      <c r="C60" s="116" t="s">
        <v>351</v>
      </c>
      <c r="D60" s="309"/>
    </row>
    <row r="61" spans="1:4" x14ac:dyDescent="0.25">
      <c r="A61" s="321" t="s">
        <v>61</v>
      </c>
      <c r="B61" s="322"/>
      <c r="C61" s="323"/>
      <c r="D61" s="316">
        <v>4</v>
      </c>
    </row>
    <row r="62" spans="1:4" x14ac:dyDescent="0.25">
      <c r="A62" s="310" t="s">
        <v>214</v>
      </c>
      <c r="B62" s="311"/>
      <c r="C62" s="312"/>
      <c r="D62" s="317"/>
    </row>
    <row r="63" spans="1:4" ht="15.75" thickBot="1" x14ac:dyDescent="0.3">
      <c r="A63" s="313" t="s">
        <v>215</v>
      </c>
      <c r="B63" s="314"/>
      <c r="C63" s="315"/>
      <c r="D63" s="318"/>
    </row>
    <row r="64" spans="1:4" x14ac:dyDescent="0.25">
      <c r="A64" s="81"/>
      <c r="B64" s="82"/>
      <c r="C64" s="82"/>
      <c r="D64" s="104"/>
    </row>
    <row r="65" spans="1:4" x14ac:dyDescent="0.25">
      <c r="A65" s="105"/>
      <c r="B65" s="105"/>
      <c r="C65" s="105"/>
      <c r="D65" s="104"/>
    </row>
    <row r="66" spans="1:4" x14ac:dyDescent="0.25">
      <c r="A66" s="106"/>
      <c r="B66" s="106"/>
      <c r="C66" s="106"/>
      <c r="D66" s="104"/>
    </row>
    <row r="67" spans="1:4" x14ac:dyDescent="0.25">
      <c r="A67" s="106"/>
      <c r="B67" s="106"/>
      <c r="C67" s="106"/>
      <c r="D67" s="104"/>
    </row>
  </sheetData>
  <mergeCells count="23">
    <mergeCell ref="B42:C42"/>
    <mergeCell ref="B30:C30"/>
    <mergeCell ref="D31:D41"/>
    <mergeCell ref="A1:D1"/>
    <mergeCell ref="B22:C22"/>
    <mergeCell ref="D23:D29"/>
    <mergeCell ref="B6:C6"/>
    <mergeCell ref="D7:D21"/>
    <mergeCell ref="A30:A43"/>
    <mergeCell ref="B2:C2"/>
    <mergeCell ref="B3:C3"/>
    <mergeCell ref="A4:C4"/>
    <mergeCell ref="A5:C5"/>
    <mergeCell ref="A6:A29"/>
    <mergeCell ref="D51:D60"/>
    <mergeCell ref="A62:C62"/>
    <mergeCell ref="A63:C63"/>
    <mergeCell ref="D61:D63"/>
    <mergeCell ref="A44:A60"/>
    <mergeCell ref="A61:C61"/>
    <mergeCell ref="B44:C44"/>
    <mergeCell ref="D45:D49"/>
    <mergeCell ref="B50:C50"/>
  </mergeCells>
  <pageMargins left="0.7" right="0.46666666666666667" top="0.51666666666666672" bottom="0.5083333333333333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view="pageLayout" zoomScaleNormal="100" workbookViewId="0">
      <selection activeCell="T17" sqref="T17:Z17"/>
    </sheetView>
  </sheetViews>
  <sheetFormatPr defaultRowHeight="15" x14ac:dyDescent="0.25"/>
  <cols>
    <col min="1" max="1" width="23.28515625" customWidth="1"/>
    <col min="2" max="2" width="3.42578125" bestFit="1" customWidth="1"/>
    <col min="3" max="3" width="92.7109375" customWidth="1"/>
    <col min="4" max="4" width="9.7109375" customWidth="1"/>
  </cols>
  <sheetData>
    <row r="1" spans="1:4" ht="15.75" thickBot="1" x14ac:dyDescent="0.3"/>
    <row r="2" spans="1:4" ht="15.75" thickBot="1" x14ac:dyDescent="0.3">
      <c r="A2" s="345" t="s">
        <v>216</v>
      </c>
      <c r="B2" s="346"/>
      <c r="C2" s="347"/>
      <c r="D2" s="60">
        <f>SUM(D4:D49)+D57</f>
        <v>84</v>
      </c>
    </row>
    <row r="3" spans="1:4" ht="15.75" thickBot="1" x14ac:dyDescent="0.3">
      <c r="A3" s="348" t="s">
        <v>217</v>
      </c>
      <c r="B3" s="349"/>
      <c r="C3" s="350"/>
      <c r="D3" s="61" t="str">
        <f>SUM(D4,D14,D57)&amp;"/"&amp;SUM(D32)&amp;"/"&amp;SUM(D10,D46)</f>
        <v>46/26/10</v>
      </c>
    </row>
    <row r="4" spans="1:4" ht="15.75" thickBot="1" x14ac:dyDescent="0.3">
      <c r="A4" s="351" t="s">
        <v>218</v>
      </c>
      <c r="B4" s="345" t="s">
        <v>154</v>
      </c>
      <c r="C4" s="347"/>
      <c r="D4" s="61">
        <v>10</v>
      </c>
    </row>
    <row r="5" spans="1:4" ht="15.75" thickBot="1" x14ac:dyDescent="0.3">
      <c r="A5" s="352"/>
      <c r="B5" s="62">
        <v>1</v>
      </c>
      <c r="C5" s="56" t="s">
        <v>219</v>
      </c>
      <c r="D5" s="355"/>
    </row>
    <row r="6" spans="1:4" ht="15.75" thickBot="1" x14ac:dyDescent="0.3">
      <c r="A6" s="352"/>
      <c r="B6" s="62">
        <v>2</v>
      </c>
      <c r="C6" s="79" t="s">
        <v>220</v>
      </c>
      <c r="D6" s="356"/>
    </row>
    <row r="7" spans="1:4" ht="15.75" thickBot="1" x14ac:dyDescent="0.3">
      <c r="A7" s="352"/>
      <c r="B7" s="62">
        <v>3</v>
      </c>
      <c r="C7" s="79" t="s">
        <v>221</v>
      </c>
      <c r="D7" s="356"/>
    </row>
    <row r="8" spans="1:4" ht="15.75" thickBot="1" x14ac:dyDescent="0.3">
      <c r="A8" s="352"/>
      <c r="B8" s="62">
        <v>4</v>
      </c>
      <c r="C8" s="79" t="s">
        <v>222</v>
      </c>
      <c r="D8" s="356"/>
    </row>
    <row r="9" spans="1:4" ht="15.75" thickBot="1" x14ac:dyDescent="0.3">
      <c r="A9" s="352"/>
      <c r="B9" s="62">
        <v>5</v>
      </c>
      <c r="C9" s="79" t="s">
        <v>223</v>
      </c>
      <c r="D9" s="357"/>
    </row>
    <row r="10" spans="1:4" ht="15.75" thickBot="1" x14ac:dyDescent="0.3">
      <c r="A10" s="352"/>
      <c r="B10" s="336" t="s">
        <v>164</v>
      </c>
      <c r="C10" s="358"/>
      <c r="D10" s="75">
        <v>6</v>
      </c>
    </row>
    <row r="11" spans="1:4" ht="15.75" thickBot="1" x14ac:dyDescent="0.3">
      <c r="A11" s="352"/>
      <c r="B11" s="70" t="s">
        <v>20</v>
      </c>
      <c r="C11" s="67" t="s">
        <v>358</v>
      </c>
      <c r="D11" s="355"/>
    </row>
    <row r="12" spans="1:4" ht="15.75" thickBot="1" x14ac:dyDescent="0.3">
      <c r="A12" s="352"/>
      <c r="B12" s="70" t="s">
        <v>21</v>
      </c>
      <c r="C12" s="67" t="s">
        <v>359</v>
      </c>
      <c r="D12" s="356"/>
    </row>
    <row r="13" spans="1:4" ht="15.75" thickBot="1" x14ac:dyDescent="0.3">
      <c r="A13" s="359"/>
      <c r="B13" s="70" t="s">
        <v>22</v>
      </c>
      <c r="C13" s="67" t="s">
        <v>360</v>
      </c>
      <c r="D13" s="357"/>
    </row>
    <row r="14" spans="1:4" ht="15.75" thickBot="1" x14ac:dyDescent="0.3">
      <c r="A14" s="351" t="s">
        <v>224</v>
      </c>
      <c r="B14" s="353" t="s">
        <v>154</v>
      </c>
      <c r="C14" s="354"/>
      <c r="D14" s="61">
        <v>34</v>
      </c>
    </row>
    <row r="15" spans="1:4" ht="15.75" thickBot="1" x14ac:dyDescent="0.3">
      <c r="A15" s="352"/>
      <c r="B15" s="55">
        <v>1</v>
      </c>
      <c r="C15" s="65" t="s">
        <v>225</v>
      </c>
      <c r="D15" s="355"/>
    </row>
    <row r="16" spans="1:4" ht="15.75" thickBot="1" x14ac:dyDescent="0.3">
      <c r="A16" s="352"/>
      <c r="B16" s="70">
        <v>2</v>
      </c>
      <c r="C16" s="67" t="s">
        <v>226</v>
      </c>
      <c r="D16" s="356"/>
    </row>
    <row r="17" spans="1:4" ht="15.75" thickBot="1" x14ac:dyDescent="0.3">
      <c r="A17" s="352"/>
      <c r="B17" s="55">
        <v>3</v>
      </c>
      <c r="C17" s="67" t="s">
        <v>226</v>
      </c>
      <c r="D17" s="356"/>
    </row>
    <row r="18" spans="1:4" ht="15.75" thickBot="1" x14ac:dyDescent="0.3">
      <c r="A18" s="352"/>
      <c r="B18" s="55">
        <v>4</v>
      </c>
      <c r="C18" s="67" t="s">
        <v>226</v>
      </c>
      <c r="D18" s="356"/>
    </row>
    <row r="19" spans="1:4" ht="15.75" thickBot="1" x14ac:dyDescent="0.3">
      <c r="A19" s="352"/>
      <c r="B19" s="55">
        <v>5</v>
      </c>
      <c r="C19" s="67" t="s">
        <v>227</v>
      </c>
      <c r="D19" s="356"/>
    </row>
    <row r="20" spans="1:4" ht="15.75" thickBot="1" x14ac:dyDescent="0.3">
      <c r="A20" s="352"/>
      <c r="B20" s="70">
        <v>6</v>
      </c>
      <c r="C20" s="67" t="s">
        <v>227</v>
      </c>
      <c r="D20" s="356"/>
    </row>
    <row r="21" spans="1:4" ht="15.75" thickBot="1" x14ac:dyDescent="0.3">
      <c r="A21" s="352"/>
      <c r="B21" s="55">
        <v>7</v>
      </c>
      <c r="C21" s="67" t="s">
        <v>227</v>
      </c>
      <c r="D21" s="356"/>
    </row>
    <row r="22" spans="1:4" ht="15.75" thickBot="1" x14ac:dyDescent="0.3">
      <c r="A22" s="352"/>
      <c r="B22" s="70">
        <v>8</v>
      </c>
      <c r="C22" s="67" t="s">
        <v>228</v>
      </c>
      <c r="D22" s="356"/>
    </row>
    <row r="23" spans="1:4" ht="15.75" thickBot="1" x14ac:dyDescent="0.3">
      <c r="A23" s="352"/>
      <c r="B23" s="55">
        <v>9</v>
      </c>
      <c r="C23" s="67" t="s">
        <v>228</v>
      </c>
      <c r="D23" s="356"/>
    </row>
    <row r="24" spans="1:4" ht="15.75" thickBot="1" x14ac:dyDescent="0.3">
      <c r="A24" s="352"/>
      <c r="B24" s="55">
        <v>10</v>
      </c>
      <c r="C24" s="67" t="s">
        <v>229</v>
      </c>
      <c r="D24" s="356"/>
    </row>
    <row r="25" spans="1:4" ht="15.75" thickBot="1" x14ac:dyDescent="0.3">
      <c r="A25" s="352"/>
      <c r="B25" s="70">
        <v>11</v>
      </c>
      <c r="C25" s="67" t="s">
        <v>229</v>
      </c>
      <c r="D25" s="356"/>
    </row>
    <row r="26" spans="1:4" ht="15.75" thickBot="1" x14ac:dyDescent="0.3">
      <c r="A26" s="352"/>
      <c r="B26" s="70">
        <v>12</v>
      </c>
      <c r="C26" s="67" t="s">
        <v>229</v>
      </c>
      <c r="D26" s="356"/>
    </row>
    <row r="27" spans="1:4" ht="15.75" thickBot="1" x14ac:dyDescent="0.3">
      <c r="A27" s="352"/>
      <c r="B27" s="70">
        <v>13</v>
      </c>
      <c r="C27" s="67" t="s">
        <v>230</v>
      </c>
      <c r="D27" s="356"/>
    </row>
    <row r="28" spans="1:4" ht="15.75" thickBot="1" x14ac:dyDescent="0.3">
      <c r="A28" s="352"/>
      <c r="B28" s="55">
        <v>14</v>
      </c>
      <c r="C28" s="67" t="s">
        <v>230</v>
      </c>
      <c r="D28" s="356"/>
    </row>
    <row r="29" spans="1:4" ht="15.75" thickBot="1" x14ac:dyDescent="0.3">
      <c r="A29" s="352"/>
      <c r="B29" s="70">
        <v>15</v>
      </c>
      <c r="C29" s="67" t="s">
        <v>231</v>
      </c>
      <c r="D29" s="356"/>
    </row>
    <row r="30" spans="1:4" ht="15.75" thickBot="1" x14ac:dyDescent="0.3">
      <c r="A30" s="352"/>
      <c r="B30" s="55">
        <v>16</v>
      </c>
      <c r="C30" s="67" t="s">
        <v>232</v>
      </c>
      <c r="D30" s="356"/>
    </row>
    <row r="31" spans="1:4" ht="15.75" thickBot="1" x14ac:dyDescent="0.3">
      <c r="A31" s="352"/>
      <c r="B31" s="70">
        <v>17</v>
      </c>
      <c r="C31" s="67" t="s">
        <v>232</v>
      </c>
      <c r="D31" s="357"/>
    </row>
    <row r="32" spans="1:4" ht="15.75" thickBot="1" x14ac:dyDescent="0.3">
      <c r="A32" s="352"/>
      <c r="B32" s="336" t="s">
        <v>64</v>
      </c>
      <c r="C32" s="358"/>
      <c r="D32" s="61">
        <v>26</v>
      </c>
    </row>
    <row r="33" spans="1:4" ht="15.75" thickBot="1" x14ac:dyDescent="0.3">
      <c r="A33" s="352"/>
      <c r="B33" s="70" t="s">
        <v>20</v>
      </c>
      <c r="C33" s="67" t="s">
        <v>361</v>
      </c>
      <c r="D33" s="355"/>
    </row>
    <row r="34" spans="1:4" ht="15.75" thickBot="1" x14ac:dyDescent="0.3">
      <c r="A34" s="352"/>
      <c r="B34" s="69" t="s">
        <v>21</v>
      </c>
      <c r="C34" s="78" t="s">
        <v>361</v>
      </c>
      <c r="D34" s="356"/>
    </row>
    <row r="35" spans="1:4" ht="15.75" thickBot="1" x14ac:dyDescent="0.3">
      <c r="A35" s="352"/>
      <c r="B35" s="55" t="s">
        <v>22</v>
      </c>
      <c r="C35" s="65" t="s">
        <v>370</v>
      </c>
      <c r="D35" s="356"/>
    </row>
    <row r="36" spans="1:4" ht="15.75" thickBot="1" x14ac:dyDescent="0.3">
      <c r="A36" s="352"/>
      <c r="B36" s="70" t="s">
        <v>23</v>
      </c>
      <c r="C36" s="67" t="s">
        <v>362</v>
      </c>
      <c r="D36" s="356"/>
    </row>
    <row r="37" spans="1:4" ht="15.75" thickBot="1" x14ac:dyDescent="0.3">
      <c r="A37" s="352"/>
      <c r="B37" s="70" t="s">
        <v>32</v>
      </c>
      <c r="C37" s="67" t="s">
        <v>371</v>
      </c>
      <c r="D37" s="356"/>
    </row>
    <row r="38" spans="1:4" ht="15.75" thickBot="1" x14ac:dyDescent="0.3">
      <c r="A38" s="352"/>
      <c r="B38" s="70" t="s">
        <v>155</v>
      </c>
      <c r="C38" s="67" t="s">
        <v>372</v>
      </c>
      <c r="D38" s="356"/>
    </row>
    <row r="39" spans="1:4" ht="15.75" thickBot="1" x14ac:dyDescent="0.3">
      <c r="A39" s="352"/>
      <c r="B39" s="70" t="s">
        <v>156</v>
      </c>
      <c r="C39" s="67" t="s">
        <v>373</v>
      </c>
      <c r="D39" s="356"/>
    </row>
    <row r="40" spans="1:4" ht="15.75" thickBot="1" x14ac:dyDescent="0.3">
      <c r="A40" s="352"/>
      <c r="B40" s="70" t="s">
        <v>157</v>
      </c>
      <c r="C40" s="67" t="s">
        <v>374</v>
      </c>
      <c r="D40" s="356"/>
    </row>
    <row r="41" spans="1:4" ht="15.75" thickBot="1" x14ac:dyDescent="0.3">
      <c r="A41" s="352"/>
      <c r="B41" s="70" t="s">
        <v>158</v>
      </c>
      <c r="C41" s="67" t="s">
        <v>375</v>
      </c>
      <c r="D41" s="356"/>
    </row>
    <row r="42" spans="1:4" ht="15.75" thickBot="1" x14ac:dyDescent="0.3">
      <c r="A42" s="352"/>
      <c r="B42" s="55" t="s">
        <v>159</v>
      </c>
      <c r="C42" s="56" t="s">
        <v>376</v>
      </c>
      <c r="D42" s="356"/>
    </row>
    <row r="43" spans="1:4" ht="15.75" thickBot="1" x14ac:dyDescent="0.3">
      <c r="A43" s="352"/>
      <c r="B43" s="70" t="s">
        <v>160</v>
      </c>
      <c r="C43" s="67" t="s">
        <v>376</v>
      </c>
      <c r="D43" s="356"/>
    </row>
    <row r="44" spans="1:4" ht="15.75" thickBot="1" x14ac:dyDescent="0.3">
      <c r="A44" s="352"/>
      <c r="B44" s="55" t="s">
        <v>161</v>
      </c>
      <c r="C44" s="56" t="s">
        <v>377</v>
      </c>
      <c r="D44" s="356"/>
    </row>
    <row r="45" spans="1:4" ht="15.75" thickBot="1" x14ac:dyDescent="0.3">
      <c r="A45" s="352"/>
      <c r="B45" s="55" t="s">
        <v>165</v>
      </c>
      <c r="C45" s="65" t="s">
        <v>378</v>
      </c>
      <c r="D45" s="74"/>
    </row>
    <row r="46" spans="1:4" ht="15.75" thickBot="1" x14ac:dyDescent="0.3">
      <c r="A46" s="352"/>
      <c r="B46" s="336" t="s">
        <v>164</v>
      </c>
      <c r="C46" s="358"/>
      <c r="D46" s="75">
        <v>4</v>
      </c>
    </row>
    <row r="47" spans="1:4" ht="15.75" thickBot="1" x14ac:dyDescent="0.3">
      <c r="A47" s="352"/>
      <c r="B47" s="70" t="s">
        <v>20</v>
      </c>
      <c r="C47" s="67" t="s">
        <v>363</v>
      </c>
      <c r="D47" s="355"/>
    </row>
    <row r="48" spans="1:4" ht="15.75" thickBot="1" x14ac:dyDescent="0.3">
      <c r="A48" s="352"/>
      <c r="B48" s="70" t="s">
        <v>21</v>
      </c>
      <c r="C48" s="67" t="s">
        <v>364</v>
      </c>
      <c r="D48" s="357"/>
    </row>
    <row r="49" spans="1:4" x14ac:dyDescent="0.25">
      <c r="A49" s="360" t="s">
        <v>61</v>
      </c>
      <c r="B49" s="361"/>
      <c r="C49" s="362"/>
      <c r="D49" s="259">
        <v>2</v>
      </c>
    </row>
    <row r="50" spans="1:4" x14ac:dyDescent="0.25">
      <c r="A50" s="310" t="s">
        <v>233</v>
      </c>
      <c r="B50" s="311"/>
      <c r="C50" s="312"/>
      <c r="D50" s="363"/>
    </row>
    <row r="51" spans="1:4" ht="15.75" thickBot="1" x14ac:dyDescent="0.3">
      <c r="A51" s="310" t="s">
        <v>234</v>
      </c>
      <c r="B51" s="311"/>
      <c r="C51" s="312"/>
      <c r="D51" s="363"/>
    </row>
    <row r="52" spans="1:4" x14ac:dyDescent="0.25">
      <c r="A52" s="360" t="s">
        <v>235</v>
      </c>
      <c r="B52" s="361"/>
      <c r="C52" s="362"/>
      <c r="D52" s="268">
        <v>108</v>
      </c>
    </row>
    <row r="53" spans="1:4" x14ac:dyDescent="0.25">
      <c r="A53" s="376" t="s">
        <v>236</v>
      </c>
      <c r="B53" s="377"/>
      <c r="C53" s="378"/>
      <c r="D53" s="309"/>
    </row>
    <row r="54" spans="1:4" x14ac:dyDescent="0.25">
      <c r="A54" s="310" t="s">
        <v>237</v>
      </c>
      <c r="B54" s="311"/>
      <c r="C54" s="312"/>
      <c r="D54" s="309"/>
    </row>
    <row r="55" spans="1:4" x14ac:dyDescent="0.25">
      <c r="A55" s="310" t="s">
        <v>238</v>
      </c>
      <c r="B55" s="311"/>
      <c r="C55" s="312"/>
      <c r="D55" s="309"/>
    </row>
    <row r="56" spans="1:4" ht="15.75" thickBot="1" x14ac:dyDescent="0.3">
      <c r="A56" s="313" t="s">
        <v>239</v>
      </c>
      <c r="B56" s="314"/>
      <c r="C56" s="315"/>
      <c r="D56" s="269"/>
    </row>
    <row r="57" spans="1:4" ht="15.75" thickBot="1" x14ac:dyDescent="0.3">
      <c r="A57" s="379" t="s">
        <v>244</v>
      </c>
      <c r="B57" s="380"/>
      <c r="C57" s="380"/>
      <c r="D57" s="59">
        <v>2</v>
      </c>
    </row>
    <row r="58" spans="1:4" x14ac:dyDescent="0.25">
      <c r="A58" s="76" t="s">
        <v>128</v>
      </c>
      <c r="B58" s="77"/>
      <c r="C58" s="77"/>
      <c r="D58" s="364">
        <v>36</v>
      </c>
    </row>
    <row r="59" spans="1:4" x14ac:dyDescent="0.25">
      <c r="A59" s="367" t="s">
        <v>162</v>
      </c>
      <c r="B59" s="368"/>
      <c r="C59" s="369"/>
      <c r="D59" s="365"/>
    </row>
    <row r="60" spans="1:4" x14ac:dyDescent="0.25">
      <c r="A60" s="370" t="s">
        <v>240</v>
      </c>
      <c r="B60" s="371"/>
      <c r="C60" s="372"/>
      <c r="D60" s="365"/>
    </row>
    <row r="61" spans="1:4" x14ac:dyDescent="0.25">
      <c r="A61" s="370" t="s">
        <v>241</v>
      </c>
      <c r="B61" s="371"/>
      <c r="C61" s="372"/>
      <c r="D61" s="365"/>
    </row>
    <row r="62" spans="1:4" ht="15.75" thickBot="1" x14ac:dyDescent="0.3">
      <c r="A62" s="373" t="s">
        <v>242</v>
      </c>
      <c r="B62" s="374"/>
      <c r="C62" s="375"/>
      <c r="D62" s="366"/>
    </row>
    <row r="63" spans="1:4" ht="15.75" thickBot="1" x14ac:dyDescent="0.3">
      <c r="A63" s="379" t="s">
        <v>243</v>
      </c>
      <c r="B63" s="380"/>
      <c r="C63" s="381"/>
      <c r="D63" s="117"/>
    </row>
    <row r="64" spans="1:4" ht="15.75" thickBot="1" x14ac:dyDescent="0.3">
      <c r="A64" s="331" t="s">
        <v>34</v>
      </c>
      <c r="B64" s="332"/>
      <c r="C64" s="382"/>
      <c r="D64" s="59"/>
    </row>
    <row r="65" spans="1:4" ht="15.75" thickBot="1" x14ac:dyDescent="0.3">
      <c r="A65" s="331" t="s">
        <v>130</v>
      </c>
      <c r="B65" s="332"/>
      <c r="C65" s="382"/>
      <c r="D65" s="45">
        <v>8</v>
      </c>
    </row>
    <row r="66" spans="1:4" ht="15.75" thickBot="1" x14ac:dyDescent="0.3">
      <c r="A66" s="331" t="s">
        <v>131</v>
      </c>
      <c r="B66" s="332"/>
      <c r="C66" s="382"/>
      <c r="D66" s="59">
        <f>Р1!D4+Р2!D2+Р2!D52+Р2!D58+Р2!D64+Р2!D65</f>
        <v>352</v>
      </c>
    </row>
  </sheetData>
  <mergeCells count="34">
    <mergeCell ref="A63:C63"/>
    <mergeCell ref="A64:C64"/>
    <mergeCell ref="A65:C65"/>
    <mergeCell ref="A66:C66"/>
    <mergeCell ref="A57:C57"/>
    <mergeCell ref="A49:C49"/>
    <mergeCell ref="D49:D51"/>
    <mergeCell ref="A50:C50"/>
    <mergeCell ref="A51:C51"/>
    <mergeCell ref="D58:D62"/>
    <mergeCell ref="A59:C59"/>
    <mergeCell ref="A60:C60"/>
    <mergeCell ref="A61:C61"/>
    <mergeCell ref="A62:C62"/>
    <mergeCell ref="A52:C52"/>
    <mergeCell ref="D52:D56"/>
    <mergeCell ref="A53:C53"/>
    <mergeCell ref="A54:C54"/>
    <mergeCell ref="A55:C55"/>
    <mergeCell ref="A56:C56"/>
    <mergeCell ref="A2:C2"/>
    <mergeCell ref="A3:C3"/>
    <mergeCell ref="A14:A48"/>
    <mergeCell ref="B14:C14"/>
    <mergeCell ref="D15:D31"/>
    <mergeCell ref="B32:C32"/>
    <mergeCell ref="B46:C46"/>
    <mergeCell ref="A4:A13"/>
    <mergeCell ref="B4:C4"/>
    <mergeCell ref="D5:D9"/>
    <mergeCell ref="B10:C10"/>
    <mergeCell ref="D11:D13"/>
    <mergeCell ref="D47:D48"/>
    <mergeCell ref="D33:D44"/>
  </mergeCells>
  <pageMargins left="1" right="0.5" top="0.375" bottom="0.41666666666666669" header="0.24166666666666667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385"/>
  <sheetViews>
    <sheetView view="pageLayout" topLeftCell="A16" zoomScaleNormal="100" workbookViewId="0">
      <selection activeCell="T17" sqref="T17:Z17"/>
    </sheetView>
  </sheetViews>
  <sheetFormatPr defaultRowHeight="15" x14ac:dyDescent="0.25"/>
  <cols>
    <col min="1" max="1" width="3.28515625" customWidth="1"/>
  </cols>
  <sheetData>
    <row r="1" spans="1:10" ht="15.75" x14ac:dyDescent="0.25">
      <c r="A1" s="385" t="s">
        <v>36</v>
      </c>
      <c r="B1" s="383"/>
      <c r="C1" s="383"/>
      <c r="D1" s="383"/>
      <c r="E1" s="383"/>
      <c r="F1" s="383"/>
      <c r="G1" s="383"/>
      <c r="H1" s="383"/>
      <c r="I1" s="383"/>
    </row>
    <row r="2" spans="1:10" ht="15.75" x14ac:dyDescent="0.25">
      <c r="A2" s="383" t="s">
        <v>37</v>
      </c>
      <c r="B2" s="383"/>
      <c r="C2" s="383"/>
      <c r="D2" s="383"/>
      <c r="E2" s="383"/>
      <c r="F2" s="383"/>
      <c r="G2" s="383"/>
      <c r="H2" s="383"/>
      <c r="I2" s="383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</row>
    <row r="4" spans="1:10" ht="15.75" x14ac:dyDescent="0.25">
      <c r="A4" s="385" t="s">
        <v>245</v>
      </c>
      <c r="B4" s="385"/>
      <c r="C4" s="385"/>
      <c r="D4" s="385"/>
      <c r="E4" s="385"/>
      <c r="F4" s="385"/>
      <c r="G4" s="385"/>
      <c r="H4" s="385"/>
      <c r="I4" s="385"/>
      <c r="J4" s="385"/>
    </row>
    <row r="5" spans="1:10" ht="15.75" x14ac:dyDescent="0.25">
      <c r="A5" s="385" t="s">
        <v>38</v>
      </c>
      <c r="B5" s="385"/>
      <c r="C5" s="385"/>
      <c r="D5" s="385"/>
      <c r="E5" s="385"/>
      <c r="F5" s="385"/>
      <c r="G5" s="385"/>
      <c r="H5" s="385"/>
      <c r="I5" s="385"/>
      <c r="J5" s="385"/>
    </row>
    <row r="6" spans="1:10" ht="15.75" x14ac:dyDescent="0.25">
      <c r="A6" s="3">
        <v>1</v>
      </c>
      <c r="B6" s="386" t="s">
        <v>49</v>
      </c>
      <c r="C6" s="386"/>
      <c r="D6" s="386"/>
      <c r="E6" s="386"/>
      <c r="F6" s="386"/>
      <c r="G6" s="386"/>
      <c r="H6" s="386"/>
      <c r="I6" s="386"/>
      <c r="J6" s="386"/>
    </row>
    <row r="7" spans="1:10" ht="15.75" x14ac:dyDescent="0.25">
      <c r="A7" s="3">
        <v>2</v>
      </c>
      <c r="B7" s="387" t="s">
        <v>41</v>
      </c>
      <c r="C7" s="387"/>
      <c r="D7" s="387"/>
      <c r="E7" s="387"/>
      <c r="F7" s="387"/>
      <c r="G7" s="387"/>
      <c r="H7" s="387"/>
      <c r="I7" s="387"/>
      <c r="J7" s="387"/>
    </row>
    <row r="8" spans="1:10" ht="15.75" x14ac:dyDescent="0.25">
      <c r="A8" s="3">
        <v>3</v>
      </c>
      <c r="B8" s="387" t="s">
        <v>51</v>
      </c>
      <c r="C8" s="387"/>
      <c r="D8" s="387"/>
      <c r="E8" s="387"/>
      <c r="F8" s="387"/>
      <c r="G8" s="387"/>
      <c r="H8" s="387"/>
      <c r="I8" s="387"/>
      <c r="J8" s="387"/>
    </row>
    <row r="9" spans="1:10" ht="15.75" x14ac:dyDescent="0.25">
      <c r="A9" s="3">
        <v>5</v>
      </c>
      <c r="B9" s="387" t="s">
        <v>50</v>
      </c>
      <c r="C9" s="387"/>
      <c r="D9" s="387"/>
      <c r="E9" s="387"/>
      <c r="F9" s="387"/>
      <c r="G9" s="387"/>
      <c r="H9" s="387"/>
      <c r="I9" s="387"/>
      <c r="J9" s="387"/>
    </row>
    <row r="10" spans="1:10" ht="15.75" x14ac:dyDescent="0.25">
      <c r="A10" s="3">
        <v>6</v>
      </c>
      <c r="B10" s="387" t="s">
        <v>40</v>
      </c>
      <c r="C10" s="387"/>
      <c r="D10" s="387"/>
      <c r="E10" s="387"/>
      <c r="F10" s="387"/>
      <c r="G10" s="387"/>
      <c r="H10" s="387"/>
      <c r="I10" s="387"/>
      <c r="J10" s="387"/>
    </row>
    <row r="11" spans="1:10" ht="15.75" x14ac:dyDescent="0.25">
      <c r="A11" s="3">
        <v>7</v>
      </c>
      <c r="B11" s="387" t="s">
        <v>39</v>
      </c>
      <c r="C11" s="387"/>
      <c r="D11" s="387"/>
      <c r="E11" s="387"/>
      <c r="F11" s="387"/>
      <c r="G11" s="387"/>
      <c r="H11" s="387"/>
      <c r="I11" s="387"/>
      <c r="J11" s="387"/>
    </row>
    <row r="12" spans="1:10" ht="15.75" x14ac:dyDescent="0.25">
      <c r="A12" s="3">
        <v>8</v>
      </c>
      <c r="B12" s="387" t="s">
        <v>246</v>
      </c>
      <c r="C12" s="387"/>
      <c r="D12" s="387"/>
      <c r="E12" s="387"/>
      <c r="F12" s="387"/>
      <c r="G12" s="387"/>
      <c r="H12" s="387"/>
      <c r="I12" s="387"/>
      <c r="J12" s="387"/>
    </row>
    <row r="13" spans="1:10" ht="15.75" x14ac:dyDescent="0.25">
      <c r="A13" s="3">
        <v>9</v>
      </c>
      <c r="B13" s="388" t="s">
        <v>247</v>
      </c>
      <c r="C13" s="388"/>
      <c r="D13" s="388"/>
      <c r="E13" s="388"/>
      <c r="F13" s="388"/>
      <c r="G13" s="388"/>
      <c r="H13" s="388"/>
      <c r="I13" s="388"/>
      <c r="J13" s="388"/>
    </row>
    <row r="14" spans="1:10" ht="15.75" x14ac:dyDescent="0.25">
      <c r="A14" s="3"/>
      <c r="B14" s="80"/>
      <c r="C14" s="80"/>
      <c r="D14" s="80"/>
      <c r="E14" s="80"/>
      <c r="F14" s="80"/>
      <c r="G14" s="80"/>
      <c r="H14" s="80"/>
      <c r="I14" s="80"/>
      <c r="J14" s="80"/>
    </row>
    <row r="15" spans="1:10" ht="15.75" x14ac:dyDescent="0.25">
      <c r="A15" s="383" t="s">
        <v>248</v>
      </c>
      <c r="B15" s="383"/>
      <c r="C15" s="383"/>
      <c r="D15" s="383"/>
      <c r="E15" s="383"/>
      <c r="F15" s="383"/>
      <c r="G15" s="383"/>
      <c r="H15" s="383"/>
      <c r="I15" s="383"/>
      <c r="J15" s="383"/>
    </row>
    <row r="16" spans="1:10" ht="15.75" x14ac:dyDescent="0.25">
      <c r="A16" s="3">
        <v>1</v>
      </c>
      <c r="B16" s="384" t="s">
        <v>42</v>
      </c>
      <c r="C16" s="384"/>
      <c r="D16" s="384"/>
      <c r="E16" s="384"/>
      <c r="F16" s="384"/>
      <c r="G16" s="384"/>
      <c r="H16" s="384"/>
      <c r="I16" s="384"/>
      <c r="J16" s="384"/>
    </row>
    <row r="17" spans="1:10" ht="15.75" x14ac:dyDescent="0.25">
      <c r="A17" s="3">
        <v>2</v>
      </c>
      <c r="B17" s="384" t="s">
        <v>43</v>
      </c>
      <c r="C17" s="384"/>
      <c r="D17" s="384"/>
      <c r="E17" s="384"/>
      <c r="F17" s="384"/>
      <c r="G17" s="384"/>
      <c r="H17" s="384"/>
      <c r="I17" s="384"/>
      <c r="J17" s="384"/>
    </row>
    <row r="18" spans="1:10" ht="15.75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10" ht="15.75" x14ac:dyDescent="0.25">
      <c r="A19" s="385" t="s">
        <v>249</v>
      </c>
      <c r="B19" s="385"/>
      <c r="C19" s="385"/>
      <c r="D19" s="385"/>
      <c r="E19" s="385"/>
      <c r="F19" s="385"/>
      <c r="G19" s="385"/>
      <c r="H19" s="385"/>
      <c r="I19" s="385"/>
      <c r="J19" s="385"/>
    </row>
    <row r="20" spans="1:10" ht="15.75" x14ac:dyDescent="0.25">
      <c r="A20" s="3" t="s">
        <v>20</v>
      </c>
      <c r="B20" s="384" t="s">
        <v>251</v>
      </c>
      <c r="C20" s="384"/>
      <c r="D20" s="384"/>
      <c r="E20" s="384"/>
      <c r="F20" s="384"/>
      <c r="G20" s="384"/>
      <c r="H20" s="384"/>
      <c r="I20" s="384"/>
      <c r="J20" s="384"/>
    </row>
    <row r="21" spans="1:10" ht="32.450000000000003" customHeight="1" x14ac:dyDescent="0.25">
      <c r="A21" s="86" t="s">
        <v>21</v>
      </c>
      <c r="B21" s="241" t="s">
        <v>252</v>
      </c>
      <c r="C21" s="241"/>
      <c r="D21" s="241"/>
      <c r="E21" s="241"/>
      <c r="F21" s="241"/>
      <c r="G21" s="241"/>
      <c r="H21" s="241"/>
      <c r="I21" s="241"/>
      <c r="J21" s="241"/>
    </row>
    <row r="22" spans="1:10" ht="15.75" x14ac:dyDescent="0.25">
      <c r="A22" s="3" t="s">
        <v>253</v>
      </c>
      <c r="B22" s="384" t="s">
        <v>256</v>
      </c>
      <c r="C22" s="384"/>
      <c r="D22" s="384"/>
      <c r="E22" s="384"/>
      <c r="F22" s="384"/>
      <c r="G22" s="384"/>
      <c r="H22" s="384"/>
      <c r="I22" s="384"/>
      <c r="J22" s="384"/>
    </row>
    <row r="23" spans="1:10" ht="15.75" x14ac:dyDescent="0.25">
      <c r="A23" s="3" t="s">
        <v>23</v>
      </c>
      <c r="B23" s="384" t="s">
        <v>255</v>
      </c>
      <c r="C23" s="384"/>
      <c r="D23" s="384"/>
      <c r="E23" s="384"/>
      <c r="F23" s="384"/>
      <c r="G23" s="384"/>
      <c r="H23" s="384"/>
      <c r="I23" s="384"/>
      <c r="J23" s="384"/>
    </row>
    <row r="24" spans="1:10" ht="15.75" x14ac:dyDescent="0.25">
      <c r="A24" s="3" t="s">
        <v>32</v>
      </c>
      <c r="B24" s="387" t="s">
        <v>254</v>
      </c>
      <c r="C24" s="387"/>
      <c r="D24" s="387"/>
      <c r="E24" s="387"/>
      <c r="F24" s="387"/>
      <c r="G24" s="387"/>
      <c r="H24" s="387"/>
      <c r="I24" s="387"/>
      <c r="J24" s="387"/>
    </row>
    <row r="25" spans="1:10" ht="15.75" x14ac:dyDescent="0.25">
      <c r="A25" s="3" t="s">
        <v>155</v>
      </c>
      <c r="B25" s="387" t="s">
        <v>259</v>
      </c>
      <c r="C25" s="387"/>
      <c r="D25" s="387"/>
      <c r="E25" s="387"/>
      <c r="F25" s="387"/>
      <c r="G25" s="387"/>
      <c r="H25" s="387"/>
      <c r="I25" s="387"/>
      <c r="J25" s="387"/>
    </row>
    <row r="26" spans="1:10" ht="15.75" x14ac:dyDescent="0.25">
      <c r="A26" s="3" t="s">
        <v>257</v>
      </c>
      <c r="B26" s="387" t="s">
        <v>258</v>
      </c>
      <c r="C26" s="387"/>
      <c r="D26" s="387"/>
      <c r="E26" s="387"/>
      <c r="F26" s="387"/>
      <c r="G26" s="387"/>
      <c r="H26" s="387"/>
      <c r="I26" s="387"/>
      <c r="J26" s="387"/>
    </row>
    <row r="27" spans="1:10" ht="15.75" x14ac:dyDescent="0.25">
      <c r="A27" s="3"/>
      <c r="B27" s="86"/>
      <c r="C27" s="86"/>
      <c r="D27" s="86"/>
      <c r="E27" s="86"/>
      <c r="F27" s="86"/>
      <c r="G27" s="86"/>
      <c r="H27" s="86"/>
      <c r="I27" s="86"/>
      <c r="J27" s="86"/>
    </row>
    <row r="28" spans="1:10" ht="15.75" x14ac:dyDescent="0.25">
      <c r="A28" s="383" t="s">
        <v>250</v>
      </c>
      <c r="B28" s="383"/>
      <c r="C28" s="383"/>
      <c r="D28" s="383"/>
      <c r="E28" s="383"/>
      <c r="F28" s="383"/>
      <c r="G28" s="383"/>
      <c r="H28" s="383"/>
      <c r="I28" s="383"/>
      <c r="J28" s="383"/>
    </row>
    <row r="29" spans="1:10" ht="15.75" x14ac:dyDescent="0.25">
      <c r="A29" s="3">
        <v>1</v>
      </c>
      <c r="B29" s="390" t="s">
        <v>260</v>
      </c>
      <c r="C29" s="390"/>
      <c r="D29" s="390"/>
      <c r="E29" s="390"/>
      <c r="F29" s="390"/>
      <c r="G29" s="390"/>
      <c r="H29" s="390"/>
      <c r="I29" s="390"/>
      <c r="J29" s="390"/>
    </row>
    <row r="30" spans="1:10" ht="15.75" x14ac:dyDescent="0.25">
      <c r="A30" s="3">
        <v>2</v>
      </c>
      <c r="B30" s="389" t="s">
        <v>261</v>
      </c>
      <c r="C30" s="389"/>
      <c r="D30" s="389"/>
      <c r="E30" s="389"/>
      <c r="F30" s="389"/>
      <c r="G30" s="389"/>
      <c r="H30" s="389"/>
      <c r="I30" s="389"/>
      <c r="J30" s="389"/>
    </row>
    <row r="31" spans="1:10" ht="15.75" x14ac:dyDescent="0.25">
      <c r="A31" s="3">
        <v>3</v>
      </c>
      <c r="B31" s="389" t="s">
        <v>262</v>
      </c>
      <c r="C31" s="389"/>
      <c r="D31" s="389"/>
      <c r="E31" s="389"/>
      <c r="F31" s="389"/>
      <c r="G31" s="389"/>
      <c r="H31" s="389"/>
      <c r="I31" s="389"/>
      <c r="J31" s="389"/>
    </row>
    <row r="32" spans="1:10" ht="15.75" x14ac:dyDescent="0.25">
      <c r="A32" s="3">
        <v>4</v>
      </c>
      <c r="B32" s="389" t="s">
        <v>263</v>
      </c>
      <c r="C32" s="389"/>
      <c r="D32" s="389"/>
      <c r="E32" s="389"/>
      <c r="F32" s="389"/>
      <c r="G32" s="389"/>
      <c r="H32" s="389"/>
      <c r="I32" s="389"/>
      <c r="J32" s="389"/>
    </row>
    <row r="33" spans="1:10" ht="15.75" x14ac:dyDescent="0.25">
      <c r="A33" s="87">
        <v>5</v>
      </c>
      <c r="B33" s="391" t="s">
        <v>264</v>
      </c>
      <c r="C33" s="391"/>
      <c r="D33" s="391"/>
      <c r="E33" s="391"/>
      <c r="F33" s="391"/>
      <c r="G33" s="391"/>
      <c r="H33" s="391"/>
      <c r="I33" s="391"/>
      <c r="J33" s="391"/>
    </row>
    <row r="34" spans="1:10" ht="15.75" x14ac:dyDescent="0.25">
      <c r="A34" s="3">
        <v>6</v>
      </c>
      <c r="B34" s="389" t="s">
        <v>265</v>
      </c>
      <c r="C34" s="389"/>
      <c r="D34" s="389"/>
      <c r="E34" s="389"/>
      <c r="F34" s="389"/>
      <c r="G34" s="389"/>
      <c r="H34" s="389"/>
      <c r="I34" s="389"/>
      <c r="J34" s="389"/>
    </row>
    <row r="35" spans="1:10" ht="15.75" x14ac:dyDescent="0.25">
      <c r="A35" s="3">
        <v>7</v>
      </c>
      <c r="B35" s="389" t="s">
        <v>266</v>
      </c>
      <c r="C35" s="389"/>
      <c r="D35" s="389"/>
      <c r="E35" s="389"/>
      <c r="F35" s="389"/>
      <c r="G35" s="389"/>
      <c r="H35" s="389"/>
      <c r="I35" s="389"/>
      <c r="J35" s="389"/>
    </row>
    <row r="36" spans="1:10" ht="15.75" x14ac:dyDescent="0.25">
      <c r="A36" s="3">
        <v>8</v>
      </c>
      <c r="B36" s="389" t="s">
        <v>267</v>
      </c>
      <c r="C36" s="389"/>
      <c r="D36" s="389"/>
      <c r="E36" s="389"/>
      <c r="F36" s="389"/>
      <c r="G36" s="389"/>
      <c r="H36" s="389"/>
      <c r="I36" s="389"/>
      <c r="J36" s="389"/>
    </row>
    <row r="37" spans="1:10" ht="15.75" x14ac:dyDescent="0.25">
      <c r="A37" s="3">
        <v>9</v>
      </c>
      <c r="B37" s="389" t="s">
        <v>268</v>
      </c>
      <c r="C37" s="389"/>
      <c r="D37" s="389"/>
      <c r="E37" s="389"/>
      <c r="F37" s="389"/>
      <c r="G37" s="389"/>
      <c r="H37" s="389"/>
      <c r="I37" s="389"/>
      <c r="J37" s="389"/>
    </row>
    <row r="38" spans="1:10" ht="15.75" x14ac:dyDescent="0.25">
      <c r="A38" s="3">
        <v>10</v>
      </c>
      <c r="B38" s="389" t="s">
        <v>269</v>
      </c>
      <c r="C38" s="389"/>
      <c r="D38" s="389"/>
      <c r="E38" s="389"/>
      <c r="F38" s="389"/>
      <c r="G38" s="389"/>
      <c r="H38" s="389"/>
      <c r="I38" s="389"/>
      <c r="J38" s="389"/>
    </row>
    <row r="39" spans="1:10" ht="15.75" x14ac:dyDescent="0.25">
      <c r="A39" s="3">
        <v>11</v>
      </c>
      <c r="B39" s="389" t="s">
        <v>270</v>
      </c>
      <c r="C39" s="389"/>
      <c r="D39" s="389"/>
      <c r="E39" s="389"/>
      <c r="F39" s="389"/>
      <c r="G39" s="389"/>
      <c r="H39" s="389"/>
      <c r="I39" s="389"/>
      <c r="J39" s="389"/>
    </row>
    <row r="40" spans="1:10" ht="15.75" x14ac:dyDescent="0.25">
      <c r="A40" s="3">
        <v>12</v>
      </c>
      <c r="B40" s="384" t="s">
        <v>271</v>
      </c>
      <c r="C40" s="384"/>
      <c r="D40" s="384"/>
      <c r="E40" s="384"/>
      <c r="F40" s="384"/>
      <c r="G40" s="384"/>
      <c r="H40" s="384"/>
      <c r="I40" s="384"/>
      <c r="J40" s="384"/>
    </row>
    <row r="41" spans="1:10" ht="15.75" x14ac:dyDescent="0.25">
      <c r="A41" s="3">
        <v>13</v>
      </c>
      <c r="B41" s="384" t="s">
        <v>272</v>
      </c>
      <c r="C41" s="384"/>
      <c r="D41" s="384"/>
      <c r="E41" s="384"/>
      <c r="F41" s="384"/>
      <c r="G41" s="384"/>
      <c r="H41" s="384"/>
      <c r="I41" s="384"/>
      <c r="J41" s="384"/>
    </row>
    <row r="42" spans="1:10" ht="15.75" x14ac:dyDescent="0.25">
      <c r="A42" s="3">
        <v>14</v>
      </c>
      <c r="B42" s="384" t="s">
        <v>273</v>
      </c>
      <c r="C42" s="384"/>
      <c r="D42" s="384"/>
      <c r="E42" s="384"/>
      <c r="F42" s="384"/>
      <c r="G42" s="384"/>
      <c r="H42" s="384"/>
      <c r="I42" s="384"/>
      <c r="J42" s="384"/>
    </row>
    <row r="43" spans="1:10" ht="15.75" x14ac:dyDescent="0.25">
      <c r="A43" s="3">
        <v>15</v>
      </c>
      <c r="B43" s="384" t="s">
        <v>274</v>
      </c>
      <c r="C43" s="384"/>
      <c r="D43" s="384"/>
      <c r="E43" s="384"/>
      <c r="F43" s="384"/>
      <c r="G43" s="384"/>
      <c r="H43" s="384"/>
      <c r="I43" s="384"/>
      <c r="J43" s="384"/>
    </row>
    <row r="44" spans="1:10" ht="15.75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10" ht="15.75" x14ac:dyDescent="0.25">
      <c r="A45" s="3"/>
      <c r="B45" s="228" t="s">
        <v>275</v>
      </c>
      <c r="C45" s="228"/>
      <c r="D45" s="228"/>
      <c r="E45" s="228"/>
      <c r="F45" s="228"/>
      <c r="G45" s="228"/>
      <c r="H45" s="228"/>
      <c r="I45" s="228"/>
      <c r="J45" s="228"/>
    </row>
    <row r="46" spans="1:10" ht="15.75" x14ac:dyDescent="0.25">
      <c r="A46" s="3">
        <v>1</v>
      </c>
      <c r="B46" s="384" t="s">
        <v>276</v>
      </c>
      <c r="C46" s="384"/>
      <c r="D46" s="384"/>
      <c r="E46" s="384"/>
      <c r="F46" s="384"/>
      <c r="G46" s="384"/>
      <c r="H46" s="384"/>
      <c r="I46" s="384"/>
      <c r="J46" s="384"/>
    </row>
    <row r="47" spans="1:10" ht="15.75" x14ac:dyDescent="0.25">
      <c r="A47" s="3">
        <v>2</v>
      </c>
      <c r="B47" s="384" t="s">
        <v>277</v>
      </c>
      <c r="C47" s="384"/>
      <c r="D47" s="384"/>
      <c r="E47" s="384"/>
      <c r="F47" s="384"/>
      <c r="G47" s="384"/>
      <c r="H47" s="384"/>
      <c r="I47" s="384"/>
      <c r="J47" s="384"/>
    </row>
    <row r="48" spans="1:10" ht="15.75" x14ac:dyDescent="0.25">
      <c r="A48" s="3">
        <v>3</v>
      </c>
      <c r="B48" s="384" t="s">
        <v>278</v>
      </c>
      <c r="C48" s="384"/>
      <c r="D48" s="384"/>
      <c r="E48" s="384"/>
      <c r="F48" s="384"/>
      <c r="G48" s="384"/>
      <c r="H48" s="384"/>
      <c r="I48" s="384"/>
      <c r="J48" s="384"/>
    </row>
    <row r="49" spans="1:10" ht="15.75" x14ac:dyDescent="0.25">
      <c r="A49" s="3">
        <v>4</v>
      </c>
      <c r="B49" s="384" t="s">
        <v>279</v>
      </c>
      <c r="C49" s="384"/>
      <c r="D49" s="384"/>
      <c r="E49" s="384"/>
      <c r="F49" s="384"/>
      <c r="G49" s="384"/>
      <c r="H49" s="384"/>
      <c r="I49" s="384"/>
      <c r="J49" s="384"/>
    </row>
    <row r="50" spans="1:10" ht="15.75" x14ac:dyDescent="0.25">
      <c r="A50" s="3">
        <v>5</v>
      </c>
      <c r="B50" s="384" t="s">
        <v>280</v>
      </c>
      <c r="C50" s="384"/>
      <c r="D50" s="384"/>
      <c r="E50" s="384"/>
      <c r="F50" s="384"/>
      <c r="G50" s="384"/>
      <c r="H50" s="384"/>
      <c r="I50" s="384"/>
      <c r="J50" s="384"/>
    </row>
    <row r="51" spans="1:10" ht="15.75" x14ac:dyDescent="0.25">
      <c r="A51" s="3">
        <v>6</v>
      </c>
      <c r="B51" s="384" t="s">
        <v>281</v>
      </c>
      <c r="C51" s="384"/>
      <c r="D51" s="384"/>
      <c r="E51" s="384"/>
      <c r="F51" s="384"/>
      <c r="G51" s="384"/>
      <c r="H51" s="384"/>
      <c r="I51" s="384"/>
      <c r="J51" s="384"/>
    </row>
    <row r="52" spans="1:10" ht="15.75" x14ac:dyDescent="0.25">
      <c r="A52" s="3">
        <v>7</v>
      </c>
      <c r="B52" s="392" t="s">
        <v>282</v>
      </c>
      <c r="C52" s="392"/>
      <c r="D52" s="392"/>
      <c r="E52" s="392"/>
      <c r="F52" s="392"/>
      <c r="G52" s="392"/>
      <c r="H52" s="392"/>
      <c r="I52" s="392"/>
      <c r="J52" s="392"/>
    </row>
    <row r="53" spans="1:10" ht="15.75" x14ac:dyDescent="0.25">
      <c r="A53" s="3">
        <v>8</v>
      </c>
      <c r="B53" s="384" t="s">
        <v>283</v>
      </c>
      <c r="C53" s="384"/>
      <c r="D53" s="384"/>
      <c r="E53" s="384"/>
      <c r="F53" s="384"/>
      <c r="G53" s="384"/>
      <c r="H53" s="384"/>
      <c r="I53" s="384"/>
      <c r="J53" s="384"/>
    </row>
    <row r="54" spans="1:10" ht="15.75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10" ht="15.75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10" ht="15.75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10" ht="15.75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10" ht="15.75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10" ht="15.75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10" ht="15.75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10" ht="15.75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10" ht="15.75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10" ht="15.75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10" ht="15.75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.75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.75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.75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.75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.75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.75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.75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.75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.75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.75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.75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.75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.75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.75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.75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.75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.75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.75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.75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.75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.75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.75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.75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.75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.75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.75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.75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.75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.75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.75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.75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.75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.75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.75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.75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.75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.75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.75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.75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.75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.75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.75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.75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.75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.75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.75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.75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.75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.75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.75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.75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.75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.75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.75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.75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.75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.75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.75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.75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.75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.75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.75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.75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.75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.75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.75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.75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.75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.75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.75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.75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.75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.75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.75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.75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.75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.75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.75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.75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.75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.75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.75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.75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.75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.75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.75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.75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.75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.75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.75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.75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.75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.75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.75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.75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.75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.75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.75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.75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.75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.75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.75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.75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.75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.75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.75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.75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.75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.75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.75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.75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.75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.75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.75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.75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.75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.75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.75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.75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.75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.75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.75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.75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.75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.75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.75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.75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.75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.75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.75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.75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.75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.75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.75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.75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.75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.75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.75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.75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.75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.75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.75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.75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.75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.75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.75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.75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.75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.75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.75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.75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.75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.75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.75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.75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.75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.75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.75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.75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.75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.75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.75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.75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.75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.75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.75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.75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.75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.75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.75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.75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.75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.75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.75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.75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.75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.75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.75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.75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.75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.75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.75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.75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.75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.75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5.75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5.75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5.75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5.75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5.75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5.75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5.75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5.75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5.75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5.75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5.75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5.75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5.75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5.75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5.75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5.75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5.75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5.75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5.75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5.75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5.75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5.75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5.75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5.75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5.75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5.75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5.75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5.75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5.75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5.75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5.75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5.75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5.75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5.75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5.75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5.75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5.75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5.75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5.75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5.75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5.75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5.75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5.75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5.75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5.75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5.75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5.75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5.75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5.75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5.75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5.75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5.75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5.75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5.75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5.75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5.75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5.75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5.75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5.75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5.75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5.75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5.75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5.75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5.75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5.75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5.75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5.75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5.75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5.75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5.75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5.75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5.75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5.75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5.75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5.75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5.75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5.75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5.75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5.75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5.75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5.75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5.75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5.75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5.75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5.75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5.75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5.75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5.75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5.75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5.75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5.75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5.75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5.75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5.75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5.75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5.75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5.75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5.75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5.75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5.75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5.75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5.75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5.75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5.75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5.75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5.75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5.75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5.75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5.75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5.75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5.75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5.75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5.75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5.75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5.75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5.75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5.75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5.75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5.75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5.75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5.75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5.75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5.75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5.75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5.75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5.75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5.75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5.75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5.75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5.75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5.75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5.75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5.75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5.75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5.75" x14ac:dyDescent="0.25">
      <c r="A385" s="3"/>
      <c r="B385" s="3"/>
      <c r="C385" s="3"/>
      <c r="D385" s="3"/>
      <c r="E385" s="3"/>
      <c r="F385" s="3"/>
      <c r="G385" s="3"/>
      <c r="H385" s="3"/>
      <c r="I385" s="3"/>
    </row>
  </sheetData>
  <mergeCells count="48">
    <mergeCell ref="B52:J52"/>
    <mergeCell ref="B53:J53"/>
    <mergeCell ref="B47:J47"/>
    <mergeCell ref="B48:J48"/>
    <mergeCell ref="B49:J49"/>
    <mergeCell ref="B50:J50"/>
    <mergeCell ref="B51:J51"/>
    <mergeCell ref="B41:J41"/>
    <mergeCell ref="B42:J42"/>
    <mergeCell ref="B43:J43"/>
    <mergeCell ref="B45:J45"/>
    <mergeCell ref="B46:J46"/>
    <mergeCell ref="B33:J33"/>
    <mergeCell ref="B38:J38"/>
    <mergeCell ref="B39:J39"/>
    <mergeCell ref="B40:J40"/>
    <mergeCell ref="B35:J35"/>
    <mergeCell ref="B36:J36"/>
    <mergeCell ref="B37:J37"/>
    <mergeCell ref="B34:J34"/>
    <mergeCell ref="B16:J16"/>
    <mergeCell ref="B17:J17"/>
    <mergeCell ref="B22:J22"/>
    <mergeCell ref="B23:J23"/>
    <mergeCell ref="B32:J32"/>
    <mergeCell ref="B24:J24"/>
    <mergeCell ref="B25:J25"/>
    <mergeCell ref="B26:J26"/>
    <mergeCell ref="B29:J29"/>
    <mergeCell ref="B30:J30"/>
    <mergeCell ref="B31:J31"/>
    <mergeCell ref="B21:J21"/>
    <mergeCell ref="A15:J15"/>
    <mergeCell ref="B20:J20"/>
    <mergeCell ref="A28:J28"/>
    <mergeCell ref="A1:I1"/>
    <mergeCell ref="A2:I2"/>
    <mergeCell ref="B6:J6"/>
    <mergeCell ref="B7:J7"/>
    <mergeCell ref="B8:J8"/>
    <mergeCell ref="B9:J9"/>
    <mergeCell ref="B10:J10"/>
    <mergeCell ref="B11:J11"/>
    <mergeCell ref="B12:J12"/>
    <mergeCell ref="A19:J19"/>
    <mergeCell ref="A4:J4"/>
    <mergeCell ref="A5:J5"/>
    <mergeCell ref="B13:J13"/>
  </mergeCells>
  <pageMargins left="0.98425196850393704" right="0.39370078740157483" top="0.59055118110236215" bottom="0.39370078740157483" header="0.31496062992125984" footer="0.31496062992125984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J34"/>
  <sheetViews>
    <sheetView showWhiteSpace="0" view="pageLayout" topLeftCell="A7" zoomScaleNormal="100" workbookViewId="0">
      <selection activeCell="G25" sqref="G25"/>
    </sheetView>
  </sheetViews>
  <sheetFormatPr defaultRowHeight="15" x14ac:dyDescent="0.25"/>
  <cols>
    <col min="1" max="1" width="3" customWidth="1"/>
    <col min="2" max="2" width="15.140625" customWidth="1"/>
    <col min="8" max="8" width="7.140625" customWidth="1"/>
    <col min="9" max="9" width="6.140625" customWidth="1"/>
    <col min="10" max="10" width="10" customWidth="1"/>
  </cols>
  <sheetData>
    <row r="1" spans="1:10" ht="15.75" x14ac:dyDescent="0.25">
      <c r="A1" s="383" t="s">
        <v>44</v>
      </c>
      <c r="B1" s="383"/>
      <c r="C1" s="383"/>
      <c r="D1" s="383"/>
      <c r="E1" s="383"/>
      <c r="F1" s="383"/>
      <c r="G1" s="383"/>
      <c r="H1" s="383"/>
      <c r="I1" s="383"/>
      <c r="J1" s="383"/>
    </row>
    <row r="2" spans="1:10" ht="15.75" customHeight="1" x14ac:dyDescent="0.25">
      <c r="A2" s="385" t="s">
        <v>45</v>
      </c>
      <c r="B2" s="385"/>
      <c r="C2" s="385"/>
      <c r="D2" s="385"/>
      <c r="E2" s="385"/>
      <c r="F2" s="385"/>
      <c r="G2" s="385"/>
      <c r="H2" s="385"/>
      <c r="I2" s="385"/>
      <c r="J2" s="385"/>
    </row>
    <row r="3" spans="1:10" ht="15.75" customHeight="1" x14ac:dyDescent="0.25">
      <c r="A3" s="385"/>
      <c r="B3" s="385"/>
      <c r="C3" s="385"/>
      <c r="D3" s="385"/>
      <c r="E3" s="385"/>
      <c r="F3" s="385"/>
      <c r="G3" s="385"/>
      <c r="H3" s="385"/>
      <c r="I3" s="385"/>
      <c r="J3" s="385"/>
    </row>
    <row r="4" spans="1:10" ht="15.75" customHeight="1" x14ac:dyDescent="0.25">
      <c r="A4" s="335"/>
      <c r="B4" s="335"/>
      <c r="C4" s="335"/>
      <c r="D4" s="335"/>
      <c r="E4" s="335"/>
      <c r="F4" s="335"/>
      <c r="G4" s="335"/>
      <c r="H4" s="335"/>
      <c r="I4" s="335"/>
      <c r="J4" s="335"/>
    </row>
    <row r="5" spans="1:10" ht="15.75" x14ac:dyDescent="0.25">
      <c r="A5" s="383" t="s">
        <v>46</v>
      </c>
      <c r="B5" s="383"/>
      <c r="C5" s="383"/>
      <c r="D5" s="383"/>
      <c r="E5" s="383"/>
      <c r="F5" s="383"/>
      <c r="G5" s="383"/>
      <c r="H5" s="383"/>
      <c r="I5" s="383"/>
      <c r="J5" s="383"/>
    </row>
    <row r="6" spans="1:10" ht="51" customHeight="1" x14ac:dyDescent="0.25">
      <c r="A6" s="86">
        <v>1</v>
      </c>
      <c r="B6" s="241" t="s">
        <v>284</v>
      </c>
      <c r="C6" s="241"/>
      <c r="D6" s="241"/>
      <c r="E6" s="241"/>
      <c r="F6" s="241"/>
      <c r="G6" s="241"/>
      <c r="H6" s="241"/>
      <c r="I6" s="241"/>
      <c r="J6" s="241"/>
    </row>
    <row r="7" spans="1:10" ht="63.6" customHeight="1" x14ac:dyDescent="0.25">
      <c r="A7" s="86">
        <v>2</v>
      </c>
      <c r="B7" s="393" t="s">
        <v>285</v>
      </c>
      <c r="C7" s="393"/>
      <c r="D7" s="393"/>
      <c r="E7" s="393"/>
      <c r="F7" s="393"/>
      <c r="G7" s="393"/>
      <c r="H7" s="393"/>
      <c r="I7" s="393"/>
      <c r="J7" s="393"/>
    </row>
    <row r="8" spans="1:10" ht="32.450000000000003" customHeight="1" x14ac:dyDescent="0.25">
      <c r="A8" s="86">
        <v>3</v>
      </c>
      <c r="B8" s="393" t="s">
        <v>286</v>
      </c>
      <c r="C8" s="393"/>
      <c r="D8" s="393"/>
      <c r="E8" s="393"/>
      <c r="F8" s="393"/>
      <c r="G8" s="393"/>
      <c r="H8" s="393"/>
      <c r="I8" s="393"/>
      <c r="J8" s="393"/>
    </row>
    <row r="9" spans="1:10" ht="49.15" customHeight="1" x14ac:dyDescent="0.25">
      <c r="A9" s="86">
        <v>4</v>
      </c>
      <c r="B9" s="393" t="s">
        <v>287</v>
      </c>
      <c r="C9" s="393"/>
      <c r="D9" s="393"/>
      <c r="E9" s="393"/>
      <c r="F9" s="393"/>
      <c r="G9" s="393"/>
      <c r="H9" s="393"/>
      <c r="I9" s="393"/>
      <c r="J9" s="393"/>
    </row>
    <row r="10" spans="1:10" ht="15.75" x14ac:dyDescent="0.25">
      <c r="A10" s="3"/>
      <c r="B10" s="387"/>
      <c r="C10" s="387"/>
      <c r="D10" s="387"/>
      <c r="E10" s="387"/>
      <c r="F10" s="387"/>
      <c r="G10" s="387"/>
      <c r="H10" s="387"/>
      <c r="I10" s="387"/>
      <c r="J10" s="387"/>
    </row>
    <row r="11" spans="1:10" ht="15.75" x14ac:dyDescent="0.25">
      <c r="A11" s="383" t="s">
        <v>47</v>
      </c>
      <c r="B11" s="383"/>
      <c r="C11" s="383"/>
      <c r="D11" s="383"/>
      <c r="E11" s="383"/>
      <c r="F11" s="383"/>
      <c r="G11" s="383"/>
      <c r="H11" s="383"/>
      <c r="I11" s="383"/>
      <c r="J11" s="383"/>
    </row>
    <row r="12" spans="1:10" ht="33.6" customHeight="1" x14ac:dyDescent="0.25">
      <c r="A12" s="12">
        <v>5</v>
      </c>
      <c r="B12" s="241" t="s">
        <v>289</v>
      </c>
      <c r="C12" s="241"/>
      <c r="D12" s="241"/>
      <c r="E12" s="241"/>
      <c r="F12" s="241"/>
      <c r="G12" s="241"/>
      <c r="H12" s="241"/>
      <c r="I12" s="241"/>
      <c r="J12" s="241"/>
    </row>
    <row r="13" spans="1:10" ht="48" customHeight="1" x14ac:dyDescent="0.25">
      <c r="A13" s="12">
        <v>6</v>
      </c>
      <c r="B13" s="241" t="s">
        <v>290</v>
      </c>
      <c r="C13" s="241"/>
      <c r="D13" s="241"/>
      <c r="E13" s="241"/>
      <c r="F13" s="241"/>
      <c r="G13" s="241"/>
      <c r="H13" s="241"/>
      <c r="I13" s="241"/>
      <c r="J13" s="241"/>
    </row>
    <row r="14" spans="1:10" ht="32.450000000000003" customHeight="1" x14ac:dyDescent="0.25">
      <c r="A14" s="12">
        <v>7</v>
      </c>
      <c r="B14" s="241" t="s">
        <v>291</v>
      </c>
      <c r="C14" s="241"/>
      <c r="D14" s="241"/>
      <c r="E14" s="241"/>
      <c r="F14" s="241"/>
      <c r="G14" s="241"/>
      <c r="H14" s="241"/>
      <c r="I14" s="241"/>
      <c r="J14" s="241"/>
    </row>
    <row r="15" spans="1:10" ht="34.15" customHeight="1" x14ac:dyDescent="0.25">
      <c r="A15" s="12">
        <v>8</v>
      </c>
      <c r="B15" s="241" t="s">
        <v>292</v>
      </c>
      <c r="C15" s="241"/>
      <c r="D15" s="241"/>
      <c r="E15" s="241"/>
      <c r="F15" s="241"/>
      <c r="G15" s="241"/>
      <c r="H15" s="241"/>
      <c r="I15" s="241"/>
      <c r="J15" s="241"/>
    </row>
    <row r="16" spans="1:10" ht="63.6" customHeight="1" x14ac:dyDescent="0.25">
      <c r="A16" s="12">
        <v>9</v>
      </c>
      <c r="B16" s="241" t="s">
        <v>293</v>
      </c>
      <c r="C16" s="241"/>
      <c r="D16" s="241"/>
      <c r="E16" s="241"/>
      <c r="F16" s="241"/>
      <c r="G16" s="241"/>
      <c r="H16" s="241"/>
      <c r="I16" s="241"/>
      <c r="J16" s="241"/>
    </row>
    <row r="17" spans="1:10" ht="47.45" customHeight="1" x14ac:dyDescent="0.25">
      <c r="A17" s="12">
        <v>10</v>
      </c>
      <c r="B17" s="393" t="s">
        <v>294</v>
      </c>
      <c r="C17" s="393"/>
      <c r="D17" s="393"/>
      <c r="E17" s="393"/>
      <c r="F17" s="393"/>
      <c r="G17" s="393"/>
      <c r="H17" s="393"/>
      <c r="I17" s="393"/>
      <c r="J17" s="393"/>
    </row>
    <row r="18" spans="1:10" ht="30.6" customHeight="1" x14ac:dyDescent="0.25">
      <c r="A18" s="12">
        <v>11</v>
      </c>
      <c r="B18" s="393" t="s">
        <v>295</v>
      </c>
      <c r="C18" s="393"/>
      <c r="D18" s="393"/>
      <c r="E18" s="393"/>
      <c r="F18" s="393"/>
      <c r="G18" s="393"/>
      <c r="H18" s="393"/>
      <c r="I18" s="393"/>
      <c r="J18" s="393"/>
    </row>
    <row r="19" spans="1:10" ht="31.9" customHeight="1" x14ac:dyDescent="0.25">
      <c r="A19" s="12">
        <v>12</v>
      </c>
      <c r="B19" s="393" t="s">
        <v>288</v>
      </c>
      <c r="C19" s="393"/>
      <c r="D19" s="393"/>
      <c r="E19" s="393"/>
      <c r="F19" s="393"/>
      <c r="G19" s="393"/>
      <c r="H19" s="393"/>
      <c r="I19" s="393"/>
      <c r="J19" s="393"/>
    </row>
    <row r="20" spans="1:10" ht="64.150000000000006" customHeight="1" x14ac:dyDescent="0.25">
      <c r="A20" s="12">
        <v>13</v>
      </c>
      <c r="B20" s="393" t="s">
        <v>296</v>
      </c>
      <c r="C20" s="393"/>
      <c r="D20" s="393"/>
      <c r="E20" s="393"/>
      <c r="F20" s="393"/>
      <c r="G20" s="393"/>
      <c r="H20" s="393"/>
      <c r="I20" s="393"/>
      <c r="J20" s="393"/>
    </row>
    <row r="21" spans="1:10" ht="15.75" x14ac:dyDescent="0.25">
      <c r="A21" s="12"/>
      <c r="B21" s="84"/>
      <c r="C21" s="84"/>
      <c r="D21" s="84"/>
      <c r="E21" s="84"/>
      <c r="F21" s="84"/>
      <c r="G21" s="84"/>
      <c r="H21" s="84"/>
      <c r="I21" s="84"/>
      <c r="J21" s="84"/>
    </row>
    <row r="22" spans="1:10" ht="15.75" x14ac:dyDescent="0.25">
      <c r="A22" s="383" t="s">
        <v>48</v>
      </c>
      <c r="B22" s="383"/>
      <c r="C22" s="383"/>
      <c r="D22" s="383"/>
      <c r="E22" s="383"/>
      <c r="F22" s="383"/>
      <c r="G22" s="383"/>
      <c r="H22" s="383"/>
      <c r="I22" s="383"/>
    </row>
    <row r="23" spans="1:10" ht="20.45" customHeight="1" x14ac:dyDescent="0.25">
      <c r="A23" s="12">
        <v>1</v>
      </c>
      <c r="B23" s="394" t="s">
        <v>297</v>
      </c>
      <c r="C23" s="394"/>
      <c r="D23" s="394"/>
      <c r="E23" s="394"/>
      <c r="F23" s="394"/>
      <c r="G23" s="394"/>
      <c r="H23" s="394"/>
      <c r="I23" s="394"/>
      <c r="J23" s="394"/>
    </row>
    <row r="24" spans="1:10" ht="15.75" x14ac:dyDescent="0.25">
      <c r="A24" s="12">
        <v>2</v>
      </c>
      <c r="B24" s="395" t="s">
        <v>298</v>
      </c>
      <c r="C24" s="384"/>
      <c r="D24" s="384"/>
      <c r="E24" s="384"/>
      <c r="F24" s="384"/>
      <c r="G24" s="384"/>
      <c r="H24" s="384"/>
      <c r="I24" s="384"/>
      <c r="J24" s="384"/>
    </row>
    <row r="25" spans="1:10" ht="15.75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ht="15.75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10" ht="15.75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10" ht="15.75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10" ht="15.75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10" ht="15.75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10" ht="15.75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10" ht="15.75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15.75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ht="15.75" x14ac:dyDescent="0.25">
      <c r="A34" s="3"/>
      <c r="B34" s="3"/>
      <c r="C34" s="3"/>
      <c r="D34" s="3"/>
      <c r="E34" s="3"/>
      <c r="F34" s="3"/>
      <c r="G34" s="3"/>
      <c r="H34" s="3"/>
      <c r="I34" s="3"/>
    </row>
  </sheetData>
  <mergeCells count="22">
    <mergeCell ref="B13:J13"/>
    <mergeCell ref="B14:J14"/>
    <mergeCell ref="B15:J15"/>
    <mergeCell ref="B16:J16"/>
    <mergeCell ref="A22:I22"/>
    <mergeCell ref="B23:J23"/>
    <mergeCell ref="B24:J24"/>
    <mergeCell ref="B17:J17"/>
    <mergeCell ref="B18:J18"/>
    <mergeCell ref="B19:J19"/>
    <mergeCell ref="B20:J20"/>
    <mergeCell ref="A2:J3"/>
    <mergeCell ref="A1:J1"/>
    <mergeCell ref="B10:J10"/>
    <mergeCell ref="A11:J11"/>
    <mergeCell ref="B12:J12"/>
    <mergeCell ref="A4:J4"/>
    <mergeCell ref="A5:J5"/>
    <mergeCell ref="B6:J6"/>
    <mergeCell ref="B7:J7"/>
    <mergeCell ref="B8:J8"/>
    <mergeCell ref="B9:J9"/>
  </mergeCells>
  <hyperlinks>
    <hyperlink ref="B24" r:id="rId1" display="https://rza.org.ua/"/>
  </hyperlinks>
  <pageMargins left="0.98425196850393704" right="0.39370078740157483" top="0.59055118110236215" bottom="0.39370078740157483" header="0.31496062992125984" footer="0.31496062992125984"/>
  <pageSetup paperSize="9" orientation="portrait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C23"/>
  <sheetViews>
    <sheetView view="pageLayout" topLeftCell="A19" zoomScale="85" zoomScaleNormal="100" zoomScalePageLayoutView="85" workbookViewId="0">
      <selection activeCell="T17" sqref="T17:Z17"/>
    </sheetView>
  </sheetViews>
  <sheetFormatPr defaultRowHeight="15" x14ac:dyDescent="0.25"/>
  <cols>
    <col min="1" max="1" width="23.140625" customWidth="1"/>
    <col min="2" max="2" width="33.42578125" customWidth="1"/>
    <col min="3" max="3" width="30.42578125" customWidth="1"/>
  </cols>
  <sheetData>
    <row r="1" spans="1:3" ht="40.15" customHeight="1" x14ac:dyDescent="0.25">
      <c r="A1" s="385" t="s">
        <v>299</v>
      </c>
      <c r="B1" s="385"/>
      <c r="C1" s="385"/>
    </row>
    <row r="2" spans="1:3" ht="15.75" customHeight="1" x14ac:dyDescent="0.25">
      <c r="A2" s="245" t="s">
        <v>300</v>
      </c>
      <c r="B2" s="245"/>
      <c r="C2" s="245"/>
    </row>
    <row r="3" spans="1:3" ht="15.75" customHeight="1" x14ac:dyDescent="0.25">
      <c r="A3" s="245"/>
      <c r="B3" s="245"/>
      <c r="C3" s="245"/>
    </row>
    <row r="4" spans="1:3" ht="15.75" customHeight="1" x14ac:dyDescent="0.25">
      <c r="A4" s="245"/>
      <c r="B4" s="245"/>
      <c r="C4" s="245"/>
    </row>
    <row r="5" spans="1:3" ht="15.75" customHeight="1" x14ac:dyDescent="0.25">
      <c r="A5" s="245"/>
      <c r="B5" s="245"/>
      <c r="C5" s="245"/>
    </row>
    <row r="6" spans="1:3" ht="95.25" thickBot="1" x14ac:dyDescent="0.3">
      <c r="A6" s="19" t="s">
        <v>448</v>
      </c>
      <c r="B6" s="193" t="s">
        <v>449</v>
      </c>
      <c r="C6" s="193" t="s">
        <v>450</v>
      </c>
    </row>
    <row r="7" spans="1:3" ht="66.599999999999994" customHeight="1" thickBot="1" x14ac:dyDescent="0.3">
      <c r="A7" s="397" t="s">
        <v>441</v>
      </c>
      <c r="B7" s="92" t="s">
        <v>444</v>
      </c>
      <c r="C7" s="93" t="s">
        <v>302</v>
      </c>
    </row>
    <row r="8" spans="1:3" ht="77.45" customHeight="1" thickBot="1" x14ac:dyDescent="0.3">
      <c r="A8" s="398"/>
      <c r="B8" s="94" t="s">
        <v>445</v>
      </c>
      <c r="C8" s="95" t="s">
        <v>303</v>
      </c>
    </row>
    <row r="9" spans="1:3" ht="54" customHeight="1" thickBot="1" x14ac:dyDescent="0.3">
      <c r="A9" s="398"/>
      <c r="B9" s="94" t="s">
        <v>446</v>
      </c>
      <c r="C9" s="95" t="s">
        <v>304</v>
      </c>
    </row>
    <row r="10" spans="1:3" ht="64.150000000000006" customHeight="1" thickBot="1" x14ac:dyDescent="0.3">
      <c r="A10" s="398"/>
      <c r="B10" s="94" t="s">
        <v>305</v>
      </c>
      <c r="C10" s="95" t="s">
        <v>306</v>
      </c>
    </row>
    <row r="11" spans="1:3" ht="96.6" customHeight="1" thickBot="1" x14ac:dyDescent="0.3">
      <c r="A11" s="91" t="s">
        <v>442</v>
      </c>
      <c r="B11" s="92" t="s">
        <v>307</v>
      </c>
      <c r="C11" s="93" t="s">
        <v>308</v>
      </c>
    </row>
    <row r="12" spans="1:3" ht="66.599999999999994" customHeight="1" thickBot="1" x14ac:dyDescent="0.3">
      <c r="A12" s="397" t="s">
        <v>443</v>
      </c>
      <c r="B12" s="92" t="s">
        <v>323</v>
      </c>
      <c r="C12" s="93" t="s">
        <v>302</v>
      </c>
    </row>
    <row r="13" spans="1:3" ht="79.5" thickBot="1" x14ac:dyDescent="0.3">
      <c r="A13" s="398"/>
      <c r="B13" s="94" t="s">
        <v>324</v>
      </c>
      <c r="C13" s="95" t="s">
        <v>447</v>
      </c>
    </row>
    <row r="14" spans="1:3" ht="63.75" thickBot="1" x14ac:dyDescent="0.3">
      <c r="A14" s="398"/>
      <c r="B14" s="94" t="s">
        <v>325</v>
      </c>
      <c r="C14" s="95" t="s">
        <v>309</v>
      </c>
    </row>
    <row r="15" spans="1:3" ht="63.75" thickBot="1" x14ac:dyDescent="0.3">
      <c r="A15" s="399"/>
      <c r="B15" s="94" t="s">
        <v>310</v>
      </c>
      <c r="C15" s="95" t="s">
        <v>451</v>
      </c>
    </row>
    <row r="16" spans="1:3" ht="15.75" x14ac:dyDescent="0.25">
      <c r="A16" s="255" t="s">
        <v>301</v>
      </c>
      <c r="B16" s="396"/>
      <c r="C16" s="256"/>
    </row>
    <row r="17" spans="1:3" ht="18" customHeight="1" x14ac:dyDescent="0.25">
      <c r="A17" s="85"/>
      <c r="B17" s="85"/>
      <c r="C17" s="85"/>
    </row>
    <row r="19" spans="1:3" ht="15.75" customHeight="1" x14ac:dyDescent="0.25"/>
    <row r="20" spans="1:3" ht="15.75" customHeight="1" x14ac:dyDescent="0.25">
      <c r="A20" s="3"/>
      <c r="B20" s="3"/>
      <c r="C20" s="3"/>
    </row>
    <row r="21" spans="1:3" ht="15.75" customHeight="1" x14ac:dyDescent="0.25">
      <c r="A21" s="3"/>
      <c r="B21" s="3"/>
      <c r="C21" s="3"/>
    </row>
    <row r="22" spans="1:3" ht="15.75" customHeight="1" x14ac:dyDescent="0.25">
      <c r="A22" s="3"/>
      <c r="B22" s="3"/>
      <c r="C22" s="3"/>
    </row>
    <row r="23" spans="1:3" ht="15.75" customHeight="1" x14ac:dyDescent="0.25">
      <c r="A23" s="3"/>
      <c r="B23" s="3"/>
      <c r="C23" s="3"/>
    </row>
  </sheetData>
  <mergeCells count="5">
    <mergeCell ref="A16:C16"/>
    <mergeCell ref="A12:A15"/>
    <mergeCell ref="A1:C1"/>
    <mergeCell ref="A2:C5"/>
    <mergeCell ref="A7:A10"/>
  </mergeCells>
  <pageMargins left="0.98425196850393704" right="0.39370078740157483" top="0.59055118110236215" bottom="0.3937007874015748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Тит</vt:lpstr>
      <vt:lpstr>Содерж.</vt:lpstr>
      <vt:lpstr>Общ.харак</vt:lpstr>
      <vt:lpstr>Структура</vt:lpstr>
      <vt:lpstr>Р1</vt:lpstr>
      <vt:lpstr>Р2</vt:lpstr>
      <vt:lpstr>Усл.р</vt:lpstr>
      <vt:lpstr>Лит</vt:lpstr>
      <vt:lpstr>Контр</vt:lpstr>
      <vt:lpstr>КТП Т1</vt:lpstr>
      <vt:lpstr>КТП Р1</vt:lpstr>
      <vt:lpstr>КТП Т2</vt:lpstr>
      <vt:lpstr>КТП Р2</vt:lpstr>
      <vt:lpstr>Аннот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Скотников Никита Андреевич</dc:creator>
  <cp:lastModifiedBy>Ефимов Сергей Николаевич</cp:lastModifiedBy>
  <dcterms:created xsi:type="dcterms:W3CDTF">2024-09-25T11:27:02Z</dcterms:created>
  <dcterms:modified xsi:type="dcterms:W3CDTF">2024-09-25T11:55:25Z</dcterms:modified>
</cp:coreProperties>
</file>